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bookViews>
    <workbookView xWindow="75" yWindow="-75" windowWidth="15090" windowHeight="12435" tabRatio="444" activeTab="1"/>
  </bookViews>
  <sheets>
    <sheet name="Диаграмма1" sheetId="6" r:id="rId1"/>
    <sheet name="Тізбе" sheetId="5" r:id="rId2"/>
  </sheets>
  <definedNames>
    <definedName name="_xlnm._FilterDatabase" localSheetId="1" hidden="1">Тізбе!$A$7:$R$576</definedName>
    <definedName name="_xlnm.Print_Area" localSheetId="1">Тізбе!$A$2:$R$2761</definedName>
  </definedNames>
  <calcPr calcId="144525"/>
</workbook>
</file>

<file path=xl/calcChain.xml><?xml version="1.0" encoding="utf-8"?>
<calcChain xmlns="http://schemas.openxmlformats.org/spreadsheetml/2006/main">
  <c r="Q484" i="5" l="1"/>
  <c r="O2326" i="5"/>
  <c r="L2326" i="5"/>
  <c r="M2326" i="5"/>
  <c r="N2326" i="5"/>
  <c r="O1774" i="5" l="1"/>
  <c r="N1774" i="5"/>
  <c r="N1773" i="5" s="1"/>
  <c r="Q1776" i="5"/>
  <c r="O1766" i="5"/>
  <c r="N1766" i="5"/>
  <c r="Q1768" i="5"/>
  <c r="O1758" i="5"/>
  <c r="N1758" i="5"/>
  <c r="Q1760" i="5"/>
  <c r="Q1752" i="5"/>
  <c r="O1750" i="5"/>
  <c r="N1750" i="5"/>
  <c r="O1742" i="5"/>
  <c r="N1742" i="5"/>
  <c r="Q1744" i="5"/>
  <c r="Q1736" i="5"/>
  <c r="O1734" i="5"/>
  <c r="N1734" i="5"/>
  <c r="O1726" i="5"/>
  <c r="N1726" i="5"/>
  <c r="Q1728" i="5"/>
  <c r="O1718" i="5"/>
  <c r="N1718" i="5"/>
  <c r="Q1720" i="5"/>
  <c r="Q1712" i="5"/>
  <c r="O1710" i="5"/>
  <c r="N1710" i="5"/>
  <c r="Q1704" i="5"/>
  <c r="O1702" i="5"/>
  <c r="N1702" i="5"/>
  <c r="Q1696" i="5"/>
  <c r="O1694" i="5"/>
  <c r="N1694" i="5"/>
  <c r="N1693" i="5" s="1"/>
  <c r="O1686" i="5"/>
  <c r="Q1688" i="5"/>
  <c r="N1686" i="5"/>
  <c r="Q1680" i="5"/>
  <c r="O1678" i="5"/>
  <c r="N1678" i="5"/>
  <c r="Q1672" i="5"/>
  <c r="O1670" i="5"/>
  <c r="N1670" i="5"/>
  <c r="Q1664" i="5"/>
  <c r="O1662" i="5"/>
  <c r="N1662" i="5"/>
  <c r="Q1656" i="5"/>
  <c r="O1654" i="5"/>
  <c r="N1654" i="5"/>
  <c r="Q1648" i="5"/>
  <c r="M1646" i="5"/>
  <c r="Q1640" i="5"/>
  <c r="O1638" i="5"/>
  <c r="N1638" i="5"/>
  <c r="Q1783" i="5"/>
  <c r="Q1784" i="5"/>
  <c r="Q1786" i="5"/>
  <c r="M1782" i="5"/>
  <c r="M1774" i="5"/>
  <c r="Q1775" i="5"/>
  <c r="Q1777" i="5"/>
  <c r="Q1778" i="5"/>
  <c r="Q1780" i="5"/>
  <c r="N1779" i="5"/>
  <c r="O1779" i="5"/>
  <c r="M1779" i="5"/>
  <c r="Q1767" i="5"/>
  <c r="Q1769" i="5"/>
  <c r="Q1770" i="5"/>
  <c r="Q1772" i="5"/>
  <c r="N1771" i="5"/>
  <c r="O1771" i="5"/>
  <c r="M1771" i="5"/>
  <c r="Q1759" i="5"/>
  <c r="Q1761" i="5"/>
  <c r="Q1762" i="5"/>
  <c r="Q1764" i="5"/>
  <c r="N1763" i="5"/>
  <c r="O1763" i="5"/>
  <c r="M1763" i="5"/>
  <c r="Q1751" i="5"/>
  <c r="Q1753" i="5"/>
  <c r="Q1754" i="5"/>
  <c r="Q1756" i="5"/>
  <c r="N1755" i="5"/>
  <c r="O1755" i="5"/>
  <c r="M1755" i="5"/>
  <c r="Q1743" i="5"/>
  <c r="Q1745" i="5"/>
  <c r="Q1746" i="5"/>
  <c r="Q1748" i="5"/>
  <c r="N1747" i="5"/>
  <c r="O1747" i="5"/>
  <c r="M1747" i="5"/>
  <c r="Q1735" i="5"/>
  <c r="Q1737" i="5"/>
  <c r="Q1738" i="5"/>
  <c r="Q1740" i="5"/>
  <c r="N1739" i="5"/>
  <c r="O1739" i="5"/>
  <c r="M1739" i="5"/>
  <c r="Q1727" i="5"/>
  <c r="Q1729" i="5"/>
  <c r="Q1730" i="5"/>
  <c r="Q1732" i="5"/>
  <c r="M1726" i="5"/>
  <c r="M1725" i="5" s="1"/>
  <c r="N1731" i="5"/>
  <c r="O1731" i="5"/>
  <c r="M1731" i="5"/>
  <c r="M1718" i="5"/>
  <c r="M1717" i="5" s="1"/>
  <c r="N1723" i="5"/>
  <c r="O1723" i="5"/>
  <c r="Q1723" i="5"/>
  <c r="M1723" i="5"/>
  <c r="Q1711" i="5"/>
  <c r="Q1713" i="5"/>
  <c r="Q1714" i="5"/>
  <c r="Q1716" i="5"/>
  <c r="N1715" i="5"/>
  <c r="O1715" i="5"/>
  <c r="M1715" i="5"/>
  <c r="Q1703" i="5"/>
  <c r="Q1705" i="5"/>
  <c r="Q1706" i="5"/>
  <c r="Q1708" i="5"/>
  <c r="N1707" i="5"/>
  <c r="O1707" i="5"/>
  <c r="M1707" i="5"/>
  <c r="Q1695" i="5"/>
  <c r="Q1697" i="5"/>
  <c r="Q1698" i="5"/>
  <c r="Q1700" i="5"/>
  <c r="N1699" i="5"/>
  <c r="O1699" i="5"/>
  <c r="M1699" i="5"/>
  <c r="Q1687" i="5"/>
  <c r="Q1689" i="5"/>
  <c r="Q1690" i="5"/>
  <c r="Q1692" i="5"/>
  <c r="N1691" i="5"/>
  <c r="O1691" i="5"/>
  <c r="M1691" i="5"/>
  <c r="Q1679" i="5"/>
  <c r="Q1681" i="5"/>
  <c r="Q1682" i="5"/>
  <c r="Q1684" i="5"/>
  <c r="N1683" i="5"/>
  <c r="O1683" i="5"/>
  <c r="M1683" i="5"/>
  <c r="Q1671" i="5"/>
  <c r="Q1673" i="5"/>
  <c r="Q1674" i="5"/>
  <c r="N1675" i="5"/>
  <c r="O1675" i="5"/>
  <c r="M1675" i="5"/>
  <c r="N1667" i="5"/>
  <c r="O1667" i="5"/>
  <c r="Q1667" i="5"/>
  <c r="M1667" i="5"/>
  <c r="Q1655" i="5"/>
  <c r="Q1657" i="5"/>
  <c r="Q1658" i="5"/>
  <c r="Q1660" i="5"/>
  <c r="N1659" i="5"/>
  <c r="O1659" i="5"/>
  <c r="M1659" i="5"/>
  <c r="Q1647" i="5"/>
  <c r="Q1649" i="5"/>
  <c r="Q1650" i="5"/>
  <c r="Q1652" i="5"/>
  <c r="N1651" i="5"/>
  <c r="O1651" i="5"/>
  <c r="M1651" i="5"/>
  <c r="Q1639" i="5"/>
  <c r="Q1641" i="5"/>
  <c r="Q1642" i="5"/>
  <c r="Q1644" i="5"/>
  <c r="N1643" i="5"/>
  <c r="O1643" i="5"/>
  <c r="M1645" i="5"/>
  <c r="M1654" i="5"/>
  <c r="M1653" i="5" s="1"/>
  <c r="M1662" i="5"/>
  <c r="M1670" i="5"/>
  <c r="M1678" i="5"/>
  <c r="M1677" i="5" s="1"/>
  <c r="M1685" i="5"/>
  <c r="M1686" i="5"/>
  <c r="M1693" i="5"/>
  <c r="M1694" i="5"/>
  <c r="M1701" i="5"/>
  <c r="M1702" i="5"/>
  <c r="M1710" i="5"/>
  <c r="M1734" i="5"/>
  <c r="M1733" i="5" s="1"/>
  <c r="M1742" i="5"/>
  <c r="M1741" i="5" s="1"/>
  <c r="M1750" i="5"/>
  <c r="M1749" i="5" s="1"/>
  <c r="M1758" i="5"/>
  <c r="M1757" i="5" s="1"/>
  <c r="M1766" i="5"/>
  <c r="M1765" i="5" s="1"/>
  <c r="M1773" i="5"/>
  <c r="M1785" i="5"/>
  <c r="M1789" i="5"/>
  <c r="M1792" i="5"/>
  <c r="M1795" i="5"/>
  <c r="M1798" i="5"/>
  <c r="M1800" i="5"/>
  <c r="M1802" i="5"/>
  <c r="M1804" i="5"/>
  <c r="M1806" i="5"/>
  <c r="M1809" i="5"/>
  <c r="M1812" i="5"/>
  <c r="M1814" i="5"/>
  <c r="M1816" i="5"/>
  <c r="M1643" i="5"/>
  <c r="M1781" i="5" l="1"/>
  <c r="N1669" i="5"/>
  <c r="N1701" i="5"/>
  <c r="M1788" i="5"/>
  <c r="N1709" i="5"/>
  <c r="N1685" i="5"/>
  <c r="M1709" i="5"/>
  <c r="M1808" i="5"/>
  <c r="M1661" i="5"/>
  <c r="M1669" i="5"/>
  <c r="M1794" i="5"/>
  <c r="Q1779" i="5"/>
  <c r="Q1771" i="5"/>
  <c r="Q1763" i="5"/>
  <c r="Q1755" i="5"/>
  <c r="Q1747" i="5"/>
  <c r="Q1739" i="5"/>
  <c r="Q1731" i="5"/>
  <c r="Q1715" i="5"/>
  <c r="Q1707" i="5"/>
  <c r="Q1699" i="5"/>
  <c r="Q1683" i="5"/>
  <c r="Q1691" i="5"/>
  <c r="Q1675" i="5"/>
  <c r="Q1659" i="5"/>
  <c r="Q1651" i="5"/>
  <c r="Q1643" i="5"/>
  <c r="Q1065" i="5" l="1"/>
  <c r="Q1066" i="5"/>
  <c r="Q1068" i="5"/>
  <c r="O1064" i="5"/>
  <c r="P1064" i="5"/>
  <c r="N1064" i="5"/>
  <c r="Q1064" i="5" s="1"/>
  <c r="Q1165" i="5"/>
  <c r="Q1166" i="5"/>
  <c r="Q1168" i="5"/>
  <c r="O1164" i="5"/>
  <c r="P1164" i="5"/>
  <c r="N1164" i="5"/>
  <c r="O1167" i="5"/>
  <c r="P1167" i="5"/>
  <c r="N1167" i="5"/>
  <c r="Q1161" i="5"/>
  <c r="Q1162" i="5"/>
  <c r="O1160" i="5"/>
  <c r="O1159" i="5" s="1"/>
  <c r="P1160" i="5"/>
  <c r="P1159" i="5" s="1"/>
  <c r="N1160" i="5"/>
  <c r="N1159" i="5" s="1"/>
  <c r="Q1157" i="5"/>
  <c r="Q1158" i="5"/>
  <c r="O1156" i="5"/>
  <c r="O1155" i="5" s="1"/>
  <c r="P1156" i="5"/>
  <c r="P1155" i="5" s="1"/>
  <c r="N1156" i="5"/>
  <c r="N1155" i="5" s="1"/>
  <c r="Q1151" i="5"/>
  <c r="Q1152" i="5"/>
  <c r="Q1154" i="5"/>
  <c r="O1153" i="5"/>
  <c r="P1153" i="5"/>
  <c r="N1153" i="5"/>
  <c r="O1150" i="5"/>
  <c r="P1150" i="5"/>
  <c r="N1150" i="5"/>
  <c r="N1149" i="5" s="1"/>
  <c r="Q1145" i="5"/>
  <c r="Q1146" i="5"/>
  <c r="Q1148" i="5"/>
  <c r="O1144" i="5"/>
  <c r="P1144" i="5"/>
  <c r="N1144" i="5"/>
  <c r="N1143" i="5" s="1"/>
  <c r="O1147" i="5"/>
  <c r="P1147" i="5"/>
  <c r="N1147" i="5"/>
  <c r="Q1141" i="5"/>
  <c r="Q1142" i="5"/>
  <c r="O1140" i="5"/>
  <c r="O1139" i="5" s="1"/>
  <c r="P1140" i="5"/>
  <c r="P1139" i="5" s="1"/>
  <c r="N1140" i="5"/>
  <c r="N1139" i="5" s="1"/>
  <c r="Q1137" i="5"/>
  <c r="Q1138" i="5"/>
  <c r="O1136" i="5"/>
  <c r="O1135" i="5" s="1"/>
  <c r="P1136" i="5"/>
  <c r="P1135" i="5" s="1"/>
  <c r="N1136" i="5"/>
  <c r="N1135" i="5" s="1"/>
  <c r="Q1133" i="5"/>
  <c r="Q1134" i="5"/>
  <c r="O1132" i="5"/>
  <c r="O1131" i="5" s="1"/>
  <c r="P1132" i="5"/>
  <c r="P1131" i="5" s="1"/>
  <c r="N1132" i="5"/>
  <c r="N1131" i="5" s="1"/>
  <c r="Q1127" i="5"/>
  <c r="Q1128" i="5"/>
  <c r="Q1130" i="5"/>
  <c r="O1129" i="5"/>
  <c r="P1129" i="5"/>
  <c r="N1129" i="5"/>
  <c r="O1126" i="5"/>
  <c r="P1126" i="5"/>
  <c r="N1126" i="5"/>
  <c r="Q1123" i="5"/>
  <c r="Q1124" i="5"/>
  <c r="O1122" i="5"/>
  <c r="O1121" i="5" s="1"/>
  <c r="P1122" i="5"/>
  <c r="P1121" i="5" s="1"/>
  <c r="N1122" i="5"/>
  <c r="N1121" i="5" s="1"/>
  <c r="Q1119" i="5"/>
  <c r="Q1120" i="5"/>
  <c r="O1118" i="5"/>
  <c r="O1117" i="5" s="1"/>
  <c r="P1118" i="5"/>
  <c r="P1117" i="5" s="1"/>
  <c r="N1118" i="5"/>
  <c r="N1117" i="5" s="1"/>
  <c r="Q1115" i="5"/>
  <c r="Q1116" i="5"/>
  <c r="O1114" i="5"/>
  <c r="P1114" i="5"/>
  <c r="P1113" i="5" s="1"/>
  <c r="N1114" i="5"/>
  <c r="N1113" i="5" s="1"/>
  <c r="O1108" i="5"/>
  <c r="P1108" i="5"/>
  <c r="N1108" i="5"/>
  <c r="Q1109" i="5"/>
  <c r="Q1110" i="5"/>
  <c r="Q1112" i="5"/>
  <c r="O1111" i="5"/>
  <c r="P1111" i="5"/>
  <c r="N1111" i="5"/>
  <c r="Q1105" i="5"/>
  <c r="Q1106" i="5"/>
  <c r="O1104" i="5"/>
  <c r="O1103" i="5" s="1"/>
  <c r="P1104" i="5"/>
  <c r="P1103" i="5" s="1"/>
  <c r="N1104" i="5"/>
  <c r="N1103" i="5" s="1"/>
  <c r="Q1101" i="5"/>
  <c r="Q1102" i="5"/>
  <c r="O1100" i="5"/>
  <c r="O1099" i="5" s="1"/>
  <c r="P1100" i="5"/>
  <c r="P1099" i="5" s="1"/>
  <c r="N1100" i="5"/>
  <c r="N1099" i="5" s="1"/>
  <c r="Q1097" i="5"/>
  <c r="Q1098" i="5"/>
  <c r="O1096" i="5"/>
  <c r="P1096" i="5"/>
  <c r="P1095" i="5" s="1"/>
  <c r="N1096" i="5"/>
  <c r="N1095" i="5" s="1"/>
  <c r="Q1093" i="5"/>
  <c r="Q1094" i="5"/>
  <c r="O1092" i="5"/>
  <c r="O1091" i="5" s="1"/>
  <c r="P1092" i="5"/>
  <c r="P1091" i="5" s="1"/>
  <c r="N1092" i="5"/>
  <c r="N1091" i="5" s="1"/>
  <c r="Q1089" i="5"/>
  <c r="Q1090" i="5"/>
  <c r="O1088" i="5"/>
  <c r="O1087" i="5" s="1"/>
  <c r="P1088" i="5"/>
  <c r="P1087" i="5" s="1"/>
  <c r="N1088" i="5"/>
  <c r="Q1085" i="5"/>
  <c r="Q1086" i="5"/>
  <c r="O1084" i="5"/>
  <c r="P1084" i="5"/>
  <c r="P1083" i="5" s="1"/>
  <c r="N1084" i="5"/>
  <c r="N1083" i="5" s="1"/>
  <c r="Q1082" i="5"/>
  <c r="Q1081" i="5"/>
  <c r="O1080" i="5"/>
  <c r="O1079" i="5" s="1"/>
  <c r="P1080" i="5"/>
  <c r="P1079" i="5" s="1"/>
  <c r="N1080" i="5"/>
  <c r="N1079" i="5" s="1"/>
  <c r="Q1077" i="5"/>
  <c r="Q1078" i="5"/>
  <c r="O1076" i="5"/>
  <c r="O1075" i="5" s="1"/>
  <c r="P1076" i="5"/>
  <c r="P1075" i="5" s="1"/>
  <c r="N1076" i="5"/>
  <c r="N1075" i="5" s="1"/>
  <c r="Q1071" i="5"/>
  <c r="Q1072" i="5"/>
  <c r="Q1074" i="5"/>
  <c r="O1073" i="5"/>
  <c r="P1073" i="5"/>
  <c r="N1073" i="5"/>
  <c r="O1070" i="5"/>
  <c r="P1070" i="5"/>
  <c r="N1070" i="5"/>
  <c r="O1067" i="5"/>
  <c r="O1063" i="5" s="1"/>
  <c r="O1062" i="5" s="1"/>
  <c r="P1067" i="5"/>
  <c r="N1067" i="5"/>
  <c r="Q1067" i="5" l="1"/>
  <c r="N1125" i="5"/>
  <c r="N1163" i="5"/>
  <c r="Q1167" i="5"/>
  <c r="N1063" i="5"/>
  <c r="P1063" i="5"/>
  <c r="P1062" i="5" s="1"/>
  <c r="P1163" i="5"/>
  <c r="N1107" i="5"/>
  <c r="O1163" i="5"/>
  <c r="Q1164" i="5"/>
  <c r="Q1163" i="5" s="1"/>
  <c r="P1149" i="5"/>
  <c r="Q1160" i="5"/>
  <c r="Q1159" i="5" s="1"/>
  <c r="Q1155" i="5"/>
  <c r="O1149" i="5"/>
  <c r="Q1156" i="5"/>
  <c r="Q1153" i="5"/>
  <c r="Q1150" i="5"/>
  <c r="Q1147" i="5"/>
  <c r="P1143" i="5"/>
  <c r="O1143" i="5"/>
  <c r="Q1144" i="5"/>
  <c r="Q1139" i="5"/>
  <c r="Q1140" i="5"/>
  <c r="Q1135" i="5"/>
  <c r="Q1132" i="5"/>
  <c r="Q1136" i="5"/>
  <c r="Q1131" i="5"/>
  <c r="Q1129" i="5"/>
  <c r="Q1126" i="5"/>
  <c r="O1125" i="5"/>
  <c r="P1125" i="5"/>
  <c r="Q1122" i="5"/>
  <c r="Q1121" i="5"/>
  <c r="Q1117" i="5"/>
  <c r="Q1118" i="5"/>
  <c r="Q1114" i="5"/>
  <c r="O1113" i="5"/>
  <c r="Q1113" i="5" s="1"/>
  <c r="Q1108" i="5"/>
  <c r="Q1111" i="5"/>
  <c r="P1107" i="5"/>
  <c r="O1107" i="5"/>
  <c r="Q1100" i="5"/>
  <c r="Q1099" i="5" s="1"/>
  <c r="Q1104" i="5"/>
  <c r="Q1103" i="5" s="1"/>
  <c r="Q1096" i="5"/>
  <c r="Q1095" i="5" s="1"/>
  <c r="O1095" i="5"/>
  <c r="Q1092" i="5"/>
  <c r="Q1091" i="5" s="1"/>
  <c r="Q1088" i="5"/>
  <c r="N1087" i="5"/>
  <c r="Q1087" i="5" s="1"/>
  <c r="Q1084" i="5"/>
  <c r="Q1083" i="5" s="1"/>
  <c r="O1083" i="5"/>
  <c r="Q1080" i="5"/>
  <c r="Q1079" i="5" s="1"/>
  <c r="N1069" i="5"/>
  <c r="P1069" i="5"/>
  <c r="Q1076" i="5"/>
  <c r="Q1075" i="5" s="1"/>
  <c r="O1069" i="5"/>
  <c r="Q1073" i="5"/>
  <c r="Q1070" i="5"/>
  <c r="N1062" i="5" l="1"/>
  <c r="Q1063" i="5"/>
  <c r="Q1062" i="5" s="1"/>
  <c r="Q1149" i="5"/>
  <c r="Q1143" i="5"/>
  <c r="Q1125" i="5"/>
  <c r="Q1107" i="5"/>
  <c r="Q1069" i="5"/>
  <c r="O2253" i="5" l="1"/>
  <c r="O2325" i="5"/>
  <c r="Q2326" i="5"/>
  <c r="Q2325" i="5" s="1"/>
  <c r="Q2328" i="5"/>
  <c r="Q2317" i="5"/>
  <c r="O2316" i="5"/>
  <c r="O2294" i="5"/>
  <c r="N2294" i="5"/>
  <c r="Q2295" i="5"/>
  <c r="O2288" i="5"/>
  <c r="Q2289" i="5"/>
  <c r="Q2290" i="5"/>
  <c r="Q2292" i="5"/>
  <c r="N2288" i="5"/>
  <c r="O2291" i="5"/>
  <c r="N2291" i="5"/>
  <c r="O2282" i="5"/>
  <c r="N2282" i="5"/>
  <c r="Q2284" i="5"/>
  <c r="Q2286" i="5"/>
  <c r="Q2283" i="5"/>
  <c r="O2285" i="5"/>
  <c r="N2285" i="5"/>
  <c r="O2304" i="5"/>
  <c r="N2304" i="5"/>
  <c r="Q2305" i="5"/>
  <c r="Q2306" i="5"/>
  <c r="Q2308" i="5"/>
  <c r="O2307" i="5"/>
  <c r="N2307" i="5"/>
  <c r="O2298" i="5"/>
  <c r="N2298" i="5"/>
  <c r="Q2300" i="5"/>
  <c r="Q2302" i="5"/>
  <c r="Q2299" i="5"/>
  <c r="O2301" i="5"/>
  <c r="N2301" i="5"/>
  <c r="Q2324" i="5"/>
  <c r="Q2323" i="5" s="1"/>
  <c r="O2320" i="5"/>
  <c r="N2320" i="5"/>
  <c r="Q2321" i="5"/>
  <c r="O2323" i="5"/>
  <c r="N2323" i="5"/>
  <c r="Q2278" i="5"/>
  <c r="Q2280" i="5"/>
  <c r="Q2277" i="5"/>
  <c r="O2276" i="5"/>
  <c r="O2279" i="5"/>
  <c r="N2279" i="5"/>
  <c r="Q2311" i="5"/>
  <c r="Q2314" i="5"/>
  <c r="O2310" i="5"/>
  <c r="O2313" i="5"/>
  <c r="N2313" i="5"/>
  <c r="O2270" i="5"/>
  <c r="N2270" i="5"/>
  <c r="Q2274" i="5"/>
  <c r="Q2271" i="5"/>
  <c r="O2273" i="5"/>
  <c r="N2273" i="5"/>
  <c r="O2264" i="5"/>
  <c r="N2264" i="5"/>
  <c r="Q2268" i="5"/>
  <c r="Q2267" i="5" s="1"/>
  <c r="Q2265" i="5"/>
  <c r="O2267" i="5"/>
  <c r="N2267" i="5"/>
  <c r="Q2273" i="5" l="1"/>
  <c r="N2269" i="5"/>
  <c r="N2281" i="5"/>
  <c r="N2287" i="5"/>
  <c r="O2287" i="5"/>
  <c r="N2325" i="5"/>
  <c r="Q2279" i="5"/>
  <c r="Q2313" i="5"/>
  <c r="N2263" i="5"/>
  <c r="O2319" i="5"/>
  <c r="O2263" i="5"/>
  <c r="N2297" i="5"/>
  <c r="N2303" i="5"/>
  <c r="O2297" i="5"/>
  <c r="Q2285" i="5"/>
  <c r="N2319" i="5"/>
  <c r="O2303" i="5"/>
  <c r="Q2291" i="5"/>
  <c r="O2281" i="5"/>
  <c r="Q2307" i="5"/>
  <c r="Q2301" i="5"/>
  <c r="O2275" i="5"/>
  <c r="O2309" i="5"/>
  <c r="Q2259" i="5"/>
  <c r="O2258" i="5"/>
  <c r="Q2262" i="5"/>
  <c r="Q2261" i="5" s="1"/>
  <c r="O2261" i="5"/>
  <c r="N2261" i="5"/>
  <c r="O2257" i="5" l="1"/>
  <c r="Q452" i="5"/>
  <c r="Q454" i="5"/>
  <c r="Q456" i="5"/>
  <c r="Q458" i="5"/>
  <c r="Q460" i="5"/>
  <c r="Q462" i="5"/>
  <c r="Q464" i="5"/>
  <c r="Q466" i="5"/>
  <c r="Q467" i="5"/>
  <c r="Q468" i="5"/>
  <c r="Q469" i="5"/>
  <c r="Q471" i="5"/>
  <c r="Q473" i="5"/>
  <c r="Q475" i="5"/>
  <c r="Q477" i="5"/>
  <c r="Q479" i="5"/>
  <c r="Q481" i="5"/>
  <c r="Q483" i="5"/>
  <c r="M450" i="5"/>
  <c r="M449" i="5" s="1"/>
  <c r="O478" i="5"/>
  <c r="N478" i="5"/>
  <c r="O451" i="5"/>
  <c r="O453" i="5"/>
  <c r="O455" i="5"/>
  <c r="O457" i="5"/>
  <c r="O459" i="5"/>
  <c r="O461" i="5"/>
  <c r="O463" i="5"/>
  <c r="O465" i="5"/>
  <c r="O468" i="5"/>
  <c r="O470" i="5"/>
  <c r="O472" i="5"/>
  <c r="O474" i="5"/>
  <c r="O476" i="5"/>
  <c r="O480" i="5"/>
  <c r="Q480" i="5" s="1"/>
  <c r="O482" i="5"/>
  <c r="N482" i="5"/>
  <c r="N480" i="5"/>
  <c r="N476" i="5"/>
  <c r="N474" i="5"/>
  <c r="N472" i="5"/>
  <c r="N470" i="5"/>
  <c r="N468" i="5"/>
  <c r="N465" i="5"/>
  <c r="Q465" i="5" s="1"/>
  <c r="N463" i="5"/>
  <c r="Q463" i="5" s="1"/>
  <c r="N461" i="5"/>
  <c r="N459" i="5"/>
  <c r="Q459" i="5" s="1"/>
  <c r="N457" i="5"/>
  <c r="N455" i="5"/>
  <c r="N453" i="5"/>
  <c r="N451" i="5"/>
  <c r="L450" i="5"/>
  <c r="L449" i="5" s="1"/>
  <c r="Q457" i="5" l="1"/>
  <c r="Q478" i="5"/>
  <c r="N450" i="5"/>
  <c r="N449" i="5" s="1"/>
  <c r="Q482" i="5"/>
  <c r="Q470" i="5"/>
  <c r="Q453" i="5"/>
  <c r="Q472" i="5"/>
  <c r="Q474" i="5"/>
  <c r="Q461" i="5"/>
  <c r="Q476" i="5"/>
  <c r="O450" i="5"/>
  <c r="O449" i="5" s="1"/>
  <c r="Q455" i="5"/>
  <c r="Q451" i="5"/>
  <c r="Q2254" i="5"/>
  <c r="Q450" i="5" l="1"/>
  <c r="Q449" i="5" s="1"/>
  <c r="M417" i="5"/>
  <c r="Q420" i="5"/>
  <c r="Q419" i="5"/>
  <c r="O393" i="5"/>
  <c r="N393" i="5"/>
  <c r="O1609" i="5" l="1"/>
  <c r="N1609" i="5"/>
  <c r="O2241" i="5" l="1"/>
  <c r="O2238" i="5"/>
  <c r="O2237" i="5" s="1"/>
  <c r="Q2239" i="5"/>
  <c r="Q2240" i="5"/>
  <c r="Q2241" i="5"/>
  <c r="Q2242" i="5"/>
  <c r="O2230" i="5"/>
  <c r="O2232" i="5"/>
  <c r="Q2233" i="5"/>
  <c r="O2225" i="5"/>
  <c r="O2227" i="5"/>
  <c r="Q2227" i="5" s="1"/>
  <c r="Q2228" i="5"/>
  <c r="M2218" i="5"/>
  <c r="M2217" i="5" s="1"/>
  <c r="N2218" i="5"/>
  <c r="N2217" i="5" s="1"/>
  <c r="O2218" i="5"/>
  <c r="O2217" i="5" s="1"/>
  <c r="L2218" i="5"/>
  <c r="L2217" i="5" s="1"/>
  <c r="Q2219" i="5"/>
  <c r="M2238" i="5"/>
  <c r="M2237" i="5" s="1"/>
  <c r="N2238" i="5"/>
  <c r="N2237" i="5" s="1"/>
  <c r="L2238" i="5"/>
  <c r="L2237" i="5" s="1"/>
  <c r="M2235" i="5"/>
  <c r="M2234" i="5" s="1"/>
  <c r="N2235" i="5"/>
  <c r="N2234" i="5" s="1"/>
  <c r="O2235" i="5"/>
  <c r="O2234" i="5" s="1"/>
  <c r="L2235" i="5"/>
  <c r="L2234" i="5" s="1"/>
  <c r="M2230" i="5"/>
  <c r="M2229" i="5" s="1"/>
  <c r="N2230" i="5"/>
  <c r="N2229" i="5" s="1"/>
  <c r="L2230" i="5"/>
  <c r="L2229" i="5" s="1"/>
  <c r="M2225" i="5"/>
  <c r="M2224" i="5" s="1"/>
  <c r="N2225" i="5"/>
  <c r="N2224" i="5" s="1"/>
  <c r="L2225" i="5"/>
  <c r="L2224" i="5" s="1"/>
  <c r="M2222" i="5"/>
  <c r="M2221" i="5" s="1"/>
  <c r="N2222" i="5"/>
  <c r="N2221" i="5" s="1"/>
  <c r="O2222" i="5"/>
  <c r="O2221" i="5" s="1"/>
  <c r="L2222" i="5"/>
  <c r="L2221" i="5" s="1"/>
  <c r="O2205" i="5"/>
  <c r="O2204" i="5" s="1"/>
  <c r="Q2206" i="5"/>
  <c r="M2215" i="5"/>
  <c r="N2215" i="5"/>
  <c r="N2214" i="5" s="1"/>
  <c r="O2215" i="5"/>
  <c r="O2214" i="5" s="1"/>
  <c r="L2215" i="5"/>
  <c r="L2214" i="5" s="1"/>
  <c r="M2212" i="5"/>
  <c r="M2211" i="5" s="1"/>
  <c r="N2212" i="5"/>
  <c r="N2211" i="5" s="1"/>
  <c r="O2212" i="5"/>
  <c r="O2211" i="5" s="1"/>
  <c r="L2212" i="5"/>
  <c r="L2211" i="5" s="1"/>
  <c r="M2209" i="5"/>
  <c r="M2208" i="5" s="1"/>
  <c r="N2209" i="5"/>
  <c r="N2208" i="5" s="1"/>
  <c r="O2209" i="5"/>
  <c r="O2208" i="5" s="1"/>
  <c r="L2209" i="5"/>
  <c r="L2208" i="5" s="1"/>
  <c r="M2205" i="5"/>
  <c r="N2205" i="5"/>
  <c r="N2204" i="5" s="1"/>
  <c r="L2205" i="5"/>
  <c r="L2204" i="5" s="1"/>
  <c r="M2202" i="5"/>
  <c r="N2202" i="5"/>
  <c r="N2201" i="5" s="1"/>
  <c r="O2202" i="5"/>
  <c r="O2201" i="5" s="1"/>
  <c r="L2202" i="5"/>
  <c r="L2201" i="5" s="1"/>
  <c r="M2199" i="5"/>
  <c r="M2198" i="5" s="1"/>
  <c r="N2199" i="5"/>
  <c r="N2198" i="5" s="1"/>
  <c r="O2199" i="5"/>
  <c r="O2198" i="5" s="1"/>
  <c r="L2199" i="5"/>
  <c r="L2198" i="5" s="1"/>
  <c r="M2196" i="5"/>
  <c r="M2195" i="5" s="1"/>
  <c r="N2196" i="5"/>
  <c r="N2195" i="5" s="1"/>
  <c r="O2196" i="5"/>
  <c r="O2195" i="5" s="1"/>
  <c r="L2196" i="5"/>
  <c r="L2195" i="5" s="1"/>
  <c r="M2193" i="5"/>
  <c r="M2192" i="5" s="1"/>
  <c r="N2193" i="5"/>
  <c r="N2192" i="5" s="1"/>
  <c r="O2193" i="5"/>
  <c r="O2192" i="5" s="1"/>
  <c r="L2193" i="5"/>
  <c r="L2192" i="5" s="1"/>
  <c r="Q2191" i="5"/>
  <c r="Q2194" i="5"/>
  <c r="Q2197" i="5"/>
  <c r="Q2200" i="5"/>
  <c r="Q2203" i="5"/>
  <c r="Q2207" i="5"/>
  <c r="Q2210" i="5"/>
  <c r="Q2213" i="5"/>
  <c r="Q2216" i="5"/>
  <c r="Q2220" i="5"/>
  <c r="Q2223" i="5"/>
  <c r="Q2226" i="5"/>
  <c r="Q2231" i="5"/>
  <c r="Q2236" i="5"/>
  <c r="M2190" i="5"/>
  <c r="M2189" i="5" s="1"/>
  <c r="N2190" i="5"/>
  <c r="N2189" i="5" s="1"/>
  <c r="O2190" i="5"/>
  <c r="O2189" i="5" s="1"/>
  <c r="L2190" i="5"/>
  <c r="L2189" i="5" s="1"/>
  <c r="Q2188" i="5"/>
  <c r="M2187" i="5"/>
  <c r="M2186" i="5" s="1"/>
  <c r="N2187" i="5"/>
  <c r="N2186" i="5" s="1"/>
  <c r="O2187" i="5"/>
  <c r="O2186" i="5" s="1"/>
  <c r="L2187" i="5"/>
  <c r="L2186" i="5" s="1"/>
  <c r="Q2185" i="5"/>
  <c r="O2184" i="5"/>
  <c r="O2183" i="5" s="1"/>
  <c r="M2184" i="5"/>
  <c r="N2184" i="5"/>
  <c r="N2183" i="5" s="1"/>
  <c r="L2184" i="5"/>
  <c r="L2183" i="5" s="1"/>
  <c r="Q2182" i="5"/>
  <c r="M2181" i="5"/>
  <c r="N2181" i="5"/>
  <c r="N2180" i="5" s="1"/>
  <c r="O2181" i="5"/>
  <c r="O2180" i="5" s="1"/>
  <c r="L2181" i="5"/>
  <c r="L2180" i="5" s="1"/>
  <c r="Q2179" i="5"/>
  <c r="O2178" i="5"/>
  <c r="Q2178" i="5" s="1"/>
  <c r="Q2176" i="5"/>
  <c r="Q2175" i="5" s="1"/>
  <c r="Q2174" i="5" s="1"/>
  <c r="M2175" i="5"/>
  <c r="M2174" i="5" s="1"/>
  <c r="N2175" i="5"/>
  <c r="N2174" i="5" s="1"/>
  <c r="O2175" i="5"/>
  <c r="O2174" i="5" s="1"/>
  <c r="L2175" i="5"/>
  <c r="L2174" i="5" s="1"/>
  <c r="O2164" i="5"/>
  <c r="O2163" i="5" s="1"/>
  <c r="Q2152" i="5"/>
  <c r="M2150" i="5"/>
  <c r="N2150" i="5"/>
  <c r="O2150" i="5"/>
  <c r="L2150" i="5"/>
  <c r="O2229" i="5" l="1"/>
  <c r="Q2232" i="5"/>
  <c r="Q2205" i="5"/>
  <c r="Q2212" i="5"/>
  <c r="M2204" i="5"/>
  <c r="Q2230" i="5"/>
  <c r="O2177" i="5"/>
  <c r="Q2177" i="5" s="1"/>
  <c r="Q2238" i="5"/>
  <c r="Q2229" i="5"/>
  <c r="Q2222" i="5"/>
  <c r="O2224" i="5"/>
  <c r="Q2224" i="5" s="1"/>
  <c r="Q2189" i="5"/>
  <c r="Q2190" i="5"/>
  <c r="Q2215" i="5"/>
  <c r="Q2198" i="5"/>
  <c r="M2214" i="5"/>
  <c r="Q2214" i="5" s="1"/>
  <c r="Q2225" i="5"/>
  <c r="Q2199" i="5"/>
  <c r="Q2235" i="5"/>
  <c r="Q2234" i="5"/>
  <c r="Q2221" i="5"/>
  <c r="Q2217" i="5"/>
  <c r="Q2208" i="5"/>
  <c r="Q2186" i="5"/>
  <c r="Q2202" i="5"/>
  <c r="Q2195" i="5"/>
  <c r="Q2193" i="5"/>
  <c r="Q2192" i="5" s="1"/>
  <c r="Q2209" i="5"/>
  <c r="Q2237" i="5"/>
  <c r="Q2218" i="5"/>
  <c r="M2201" i="5"/>
  <c r="Q2201" i="5" s="1"/>
  <c r="Q2196" i="5"/>
  <c r="Q2187" i="5"/>
  <c r="Q2211" i="5"/>
  <c r="Q2204" i="5"/>
  <c r="Q2184" i="5"/>
  <c r="M2183" i="5"/>
  <c r="Q2183" i="5" s="1"/>
  <c r="Q2181" i="5"/>
  <c r="M2180" i="5"/>
  <c r="Q2180" i="5" s="1"/>
  <c r="M322" i="5" l="1"/>
  <c r="N322" i="5"/>
  <c r="O322" i="5"/>
  <c r="L322" i="5"/>
  <c r="M313" i="5"/>
  <c r="N313" i="5"/>
  <c r="O313" i="5"/>
  <c r="L313" i="5"/>
  <c r="Q306" i="5"/>
  <c r="M304" i="5"/>
  <c r="N304" i="5"/>
  <c r="O304" i="5"/>
  <c r="L304" i="5"/>
  <c r="Q353" i="5" l="1"/>
  <c r="O292" i="5"/>
  <c r="Q297" i="5"/>
  <c r="M176" i="5" l="1"/>
  <c r="N176" i="5"/>
  <c r="O176" i="5"/>
  <c r="L176" i="5"/>
  <c r="Q361" i="5"/>
  <c r="M360" i="5"/>
  <c r="N360" i="5"/>
  <c r="O360" i="5"/>
  <c r="M356" i="5"/>
  <c r="N358" i="5"/>
  <c r="O358" i="5"/>
  <c r="M358" i="5"/>
  <c r="L360" i="5"/>
  <c r="L358" i="5"/>
  <c r="Q257" i="5"/>
  <c r="M255" i="5"/>
  <c r="N255" i="5"/>
  <c r="O255" i="5"/>
  <c r="L255" i="5"/>
  <c r="Q214" i="5"/>
  <c r="Q215" i="5"/>
  <c r="Q219" i="5"/>
  <c r="Q225" i="5"/>
  <c r="M212" i="5"/>
  <c r="M224" i="5"/>
  <c r="N224" i="5"/>
  <c r="O224" i="5"/>
  <c r="L224" i="5"/>
  <c r="M216" i="5"/>
  <c r="N216" i="5"/>
  <c r="O216" i="5"/>
  <c r="L216" i="5"/>
  <c r="N212" i="5"/>
  <c r="O212" i="5"/>
  <c r="Q209" i="5"/>
  <c r="M208" i="5"/>
  <c r="M204" i="5" s="1"/>
  <c r="N208" i="5"/>
  <c r="N204" i="5" s="1"/>
  <c r="O208" i="5"/>
  <c r="O204" i="5" s="1"/>
  <c r="L208" i="5"/>
  <c r="Q184" i="5"/>
  <c r="Q190" i="5"/>
  <c r="M189" i="5"/>
  <c r="N189" i="5"/>
  <c r="O189" i="5"/>
  <c r="L189" i="5"/>
  <c r="Q57" i="5"/>
  <c r="Q58" i="5"/>
  <c r="N55" i="5"/>
  <c r="O55" i="5"/>
  <c r="M55" i="5"/>
  <c r="Q36" i="5"/>
  <c r="Q35" i="5" s="1"/>
  <c r="N35" i="5"/>
  <c r="O35" i="5"/>
  <c r="M35" i="5"/>
  <c r="M355" i="5" l="1"/>
  <c r="Q360" i="5"/>
  <c r="Q224" i="5"/>
  <c r="Q208" i="5"/>
  <c r="Q189" i="5"/>
  <c r="M911" i="5" l="1"/>
  <c r="M1039" i="5"/>
  <c r="Q1038" i="5"/>
  <c r="O1035" i="5"/>
  <c r="O1008" i="5"/>
  <c r="M983" i="5"/>
  <c r="Q902" i="5"/>
  <c r="Q903" i="5"/>
  <c r="Q904" i="5"/>
  <c r="Q905" i="5"/>
  <c r="L902" i="5"/>
  <c r="M895" i="5"/>
  <c r="M815" i="5"/>
  <c r="Q813" i="5"/>
  <c r="Q814" i="5"/>
  <c r="O812" i="5"/>
  <c r="N812" i="5"/>
  <c r="M790" i="5"/>
  <c r="O783" i="5"/>
  <c r="M770" i="5"/>
  <c r="M749" i="5"/>
  <c r="O737" i="5"/>
  <c r="O730" i="5"/>
  <c r="M729" i="5"/>
  <c r="M711" i="5"/>
  <c r="M687" i="5"/>
  <c r="M668" i="5"/>
  <c r="M645" i="5"/>
  <c r="N638" i="5"/>
  <c r="M626" i="5"/>
  <c r="N605" i="5"/>
  <c r="N585" i="5"/>
  <c r="Q812" i="5" l="1"/>
  <c r="M880" i="5"/>
  <c r="N1617" i="5" l="1"/>
  <c r="O1617" i="5" l="1"/>
  <c r="N1614" i="5"/>
  <c r="N1608" i="5" s="1"/>
  <c r="Q1606" i="5" l="1"/>
  <c r="M1605" i="5"/>
  <c r="N1605" i="5"/>
  <c r="O1605" i="5"/>
  <c r="L1605" i="5"/>
  <c r="Q1605" i="5" l="1"/>
  <c r="Q2095" i="5"/>
  <c r="Q2096" i="5"/>
  <c r="Q2098" i="5"/>
  <c r="Q2100" i="5"/>
  <c r="Q2102" i="5"/>
  <c r="Q2103" i="5"/>
  <c r="Q1807" i="5"/>
  <c r="Q1805" i="5"/>
  <c r="Q1803" i="5"/>
  <c r="Q1801" i="5"/>
  <c r="Q1799" i="5"/>
  <c r="Q1797" i="5"/>
  <c r="Q1793" i="5"/>
  <c r="Q1791" i="5"/>
  <c r="Q1790" i="5"/>
  <c r="Q1722" i="5"/>
  <c r="Q1721" i="5"/>
  <c r="Q1719" i="5"/>
  <c r="Q1666" i="5"/>
  <c r="Q1665" i="5"/>
  <c r="Q1663" i="5"/>
  <c r="Q1636" i="5"/>
  <c r="Q1634" i="5"/>
  <c r="Q1632" i="5"/>
  <c r="Q1630" i="5"/>
  <c r="Q1629" i="5"/>
  <c r="Q1627" i="5"/>
  <c r="Q1623" i="5"/>
  <c r="Q1622" i="5"/>
  <c r="Q1621" i="5"/>
  <c r="Q1620" i="5"/>
  <c r="Q1619" i="5"/>
  <c r="Q1618" i="5"/>
  <c r="Q1616" i="5"/>
  <c r="Q1615" i="5"/>
  <c r="Q1613" i="5"/>
  <c r="Q1612" i="5"/>
  <c r="Q1611" i="5"/>
  <c r="Q1610" i="5"/>
  <c r="M2615" i="5"/>
  <c r="N2615" i="5"/>
  <c r="O2615" i="5"/>
  <c r="M2408" i="5"/>
  <c r="N2408" i="5"/>
  <c r="O2408" i="5"/>
  <c r="M2620" i="5"/>
  <c r="N2620" i="5"/>
  <c r="O2620" i="5"/>
  <c r="M2625" i="5"/>
  <c r="N2625" i="5"/>
  <c r="O2625" i="5"/>
  <c r="M2629" i="5"/>
  <c r="N2629" i="5"/>
  <c r="O2629" i="5"/>
  <c r="M2612" i="5"/>
  <c r="N2612" i="5"/>
  <c r="O2612" i="5"/>
  <c r="M2251" i="5"/>
  <c r="N2251" i="5"/>
  <c r="O2251" i="5"/>
  <c r="M2249" i="5"/>
  <c r="N2249" i="5"/>
  <c r="O2249" i="5"/>
  <c r="M2247" i="5"/>
  <c r="N2247" i="5"/>
  <c r="O2247" i="5"/>
  <c r="M2245" i="5"/>
  <c r="N2245" i="5"/>
  <c r="O2245" i="5"/>
  <c r="M2001" i="5"/>
  <c r="N2001" i="5"/>
  <c r="O2001" i="5"/>
  <c r="M2059" i="5"/>
  <c r="N2059" i="5"/>
  <c r="O2059" i="5"/>
  <c r="M2110" i="5"/>
  <c r="N2110" i="5"/>
  <c r="O2110" i="5"/>
  <c r="M2108" i="5"/>
  <c r="N2108" i="5"/>
  <c r="O2108" i="5"/>
  <c r="M2117" i="5"/>
  <c r="N2117" i="5"/>
  <c r="O2117" i="5"/>
  <c r="M2115" i="5"/>
  <c r="N2115" i="5"/>
  <c r="O2115" i="5"/>
  <c r="N1256" i="5"/>
  <c r="N651" i="5"/>
  <c r="O651" i="5"/>
  <c r="O151" i="5"/>
  <c r="M2734" i="5"/>
  <c r="N2734" i="5"/>
  <c r="O2734" i="5"/>
  <c r="N2732" i="5"/>
  <c r="O2732" i="5"/>
  <c r="O2522" i="5"/>
  <c r="M2420" i="5"/>
  <c r="N2420" i="5"/>
  <c r="O2420" i="5"/>
  <c r="M2418" i="5"/>
  <c r="N2418" i="5"/>
  <c r="O2418" i="5"/>
  <c r="M2415" i="5"/>
  <c r="N2415" i="5"/>
  <c r="O2415" i="5"/>
  <c r="N2405" i="5"/>
  <c r="O2405" i="5"/>
  <c r="M2399" i="5"/>
  <c r="N2399" i="5"/>
  <c r="O2399" i="5"/>
  <c r="M2397" i="5"/>
  <c r="N2397" i="5"/>
  <c r="O2397" i="5"/>
  <c r="M2395" i="5"/>
  <c r="N2395" i="5"/>
  <c r="O2395" i="5"/>
  <c r="N2402" i="5"/>
  <c r="O2402" i="5"/>
  <c r="N2378" i="5"/>
  <c r="O2378" i="5"/>
  <c r="N2375" i="5"/>
  <c r="O2375" i="5"/>
  <c r="N2334" i="5"/>
  <c r="O2334" i="5"/>
  <c r="Q2173" i="5"/>
  <c r="N2084" i="5"/>
  <c r="O2084" i="5"/>
  <c r="M2065" i="5"/>
  <c r="N2065" i="5"/>
  <c r="O2065" i="5"/>
  <c r="M2088" i="5"/>
  <c r="N2088" i="5"/>
  <c r="O2088" i="5"/>
  <c r="O1967" i="5"/>
  <c r="O1983" i="5"/>
  <c r="M1923" i="5"/>
  <c r="N1923" i="5"/>
  <c r="O1923" i="5"/>
  <c r="N1838" i="5"/>
  <c r="N1827" i="5"/>
  <c r="O1812" i="5"/>
  <c r="N1553" i="5"/>
  <c r="M1503" i="5"/>
  <c r="O1279" i="5"/>
  <c r="M1264" i="5"/>
  <c r="N742" i="5"/>
  <c r="N356" i="5"/>
  <c r="N355" i="5" s="1"/>
  <c r="M163" i="5"/>
  <c r="Q1053" i="5"/>
  <c r="O1052" i="5"/>
  <c r="N1052" i="5"/>
  <c r="L1052" i="5"/>
  <c r="Q1051" i="5"/>
  <c r="Q1050" i="5"/>
  <c r="O1049" i="5"/>
  <c r="N1049" i="5"/>
  <c r="L1049" i="5"/>
  <c r="Q1048" i="5"/>
  <c r="O1047" i="5"/>
  <c r="N1047" i="5"/>
  <c r="L1047" i="5"/>
  <c r="Q1046" i="5"/>
  <c r="O1045" i="5"/>
  <c r="N1045" i="5"/>
  <c r="L1045" i="5"/>
  <c r="Q1044" i="5"/>
  <c r="Q1043" i="5"/>
  <c r="Q1042" i="5"/>
  <c r="Q1041" i="5"/>
  <c r="O1040" i="5"/>
  <c r="N1040" i="5"/>
  <c r="L1040" i="5"/>
  <c r="Q1037" i="5"/>
  <c r="Q1036" i="5"/>
  <c r="N1035" i="5"/>
  <c r="L1035" i="5"/>
  <c r="Q1034" i="5"/>
  <c r="Q1033" i="5"/>
  <c r="O1032" i="5"/>
  <c r="N1032" i="5"/>
  <c r="L1032" i="5"/>
  <c r="Q1031" i="5"/>
  <c r="O1030" i="5"/>
  <c r="N1030" i="5"/>
  <c r="L1030" i="5"/>
  <c r="Q1029" i="5"/>
  <c r="O1028" i="5"/>
  <c r="N1028" i="5"/>
  <c r="L1028" i="5"/>
  <c r="Q1027" i="5"/>
  <c r="O1026" i="5"/>
  <c r="N1026" i="5"/>
  <c r="L1026" i="5"/>
  <c r="Q1025" i="5"/>
  <c r="O1024" i="5"/>
  <c r="N1024" i="5"/>
  <c r="L1024" i="5"/>
  <c r="Q1023" i="5"/>
  <c r="O1022" i="5"/>
  <c r="N1022" i="5"/>
  <c r="L1022" i="5"/>
  <c r="Q1021" i="5"/>
  <c r="Q1020" i="5"/>
  <c r="Q1019" i="5"/>
  <c r="Q1018" i="5"/>
  <c r="O1017" i="5"/>
  <c r="N1017" i="5"/>
  <c r="L1017" i="5"/>
  <c r="Q1016" i="5"/>
  <c r="Q1015" i="5"/>
  <c r="Q1014" i="5"/>
  <c r="Q1013" i="5"/>
  <c r="Q1012" i="5"/>
  <c r="O1011" i="5"/>
  <c r="N1011" i="5"/>
  <c r="L1011" i="5"/>
  <c r="Q1009" i="5"/>
  <c r="N1008" i="5"/>
  <c r="L1008" i="5"/>
  <c r="Q1007" i="5"/>
  <c r="Q1006" i="5"/>
  <c r="Q1005" i="5"/>
  <c r="Q1004" i="5"/>
  <c r="O1003" i="5"/>
  <c r="N1003" i="5"/>
  <c r="L1003" i="5"/>
  <c r="Q1001" i="5"/>
  <c r="Q1000" i="5"/>
  <c r="Q999" i="5"/>
  <c r="Q998" i="5"/>
  <c r="Q997" i="5"/>
  <c r="O996" i="5"/>
  <c r="N996" i="5"/>
  <c r="L996" i="5"/>
  <c r="Q995" i="5"/>
  <c r="O994" i="5"/>
  <c r="N994" i="5"/>
  <c r="L994" i="5"/>
  <c r="Q993" i="5"/>
  <c r="Q992" i="5"/>
  <c r="O991" i="5"/>
  <c r="N991" i="5"/>
  <c r="L991" i="5"/>
  <c r="Q990" i="5"/>
  <c r="O989" i="5"/>
  <c r="N989" i="5"/>
  <c r="L989" i="5"/>
  <c r="Q988" i="5"/>
  <c r="Q987" i="5"/>
  <c r="Q986" i="5"/>
  <c r="Q985" i="5"/>
  <c r="O984" i="5"/>
  <c r="N984" i="5"/>
  <c r="L984" i="5"/>
  <c r="Q982" i="5"/>
  <c r="O981" i="5"/>
  <c r="N981" i="5"/>
  <c r="L981" i="5"/>
  <c r="Q980" i="5"/>
  <c r="Q979" i="5"/>
  <c r="Q978" i="5"/>
  <c r="Q977" i="5"/>
  <c r="O976" i="5"/>
  <c r="N976" i="5"/>
  <c r="L976" i="5"/>
  <c r="Q974" i="5"/>
  <c r="Q973" i="5"/>
  <c r="O972" i="5"/>
  <c r="N972" i="5"/>
  <c r="L972" i="5"/>
  <c r="Q971" i="5"/>
  <c r="Q970" i="5"/>
  <c r="Q969" i="5"/>
  <c r="Q968" i="5"/>
  <c r="O967" i="5"/>
  <c r="N967" i="5"/>
  <c r="L967" i="5"/>
  <c r="Q966" i="5"/>
  <c r="O965" i="5"/>
  <c r="N965" i="5"/>
  <c r="L965" i="5"/>
  <c r="Q964" i="5"/>
  <c r="Q963" i="5"/>
  <c r="Q962" i="5"/>
  <c r="O961" i="5"/>
  <c r="N961" i="5"/>
  <c r="L961" i="5"/>
  <c r="Q960" i="5"/>
  <c r="Q959" i="5"/>
  <c r="Q958" i="5"/>
  <c r="Q957" i="5"/>
  <c r="Q956" i="5"/>
  <c r="O955" i="5"/>
  <c r="N955" i="5"/>
  <c r="L955" i="5"/>
  <c r="Q954" i="5"/>
  <c r="Q953" i="5"/>
  <c r="O952" i="5"/>
  <c r="N952" i="5"/>
  <c r="L952" i="5"/>
  <c r="Q951" i="5"/>
  <c r="Q950" i="5"/>
  <c r="Q948" i="5"/>
  <c r="Q947" i="5"/>
  <c r="Q946" i="5"/>
  <c r="O945" i="5"/>
  <c r="N945" i="5"/>
  <c r="L945" i="5"/>
  <c r="Q944" i="5"/>
  <c r="Q943" i="5"/>
  <c r="Q942" i="5"/>
  <c r="O941" i="5"/>
  <c r="N941" i="5"/>
  <c r="L941" i="5"/>
  <c r="Q940" i="5"/>
  <c r="O939" i="5"/>
  <c r="N939" i="5"/>
  <c r="L939" i="5"/>
  <c r="Q938" i="5"/>
  <c r="O937" i="5"/>
  <c r="N937" i="5"/>
  <c r="L937" i="5"/>
  <c r="Q936" i="5"/>
  <c r="Q935" i="5"/>
  <c r="O934" i="5"/>
  <c r="N934" i="5"/>
  <c r="L934" i="5"/>
  <c r="Q933" i="5"/>
  <c r="O932" i="5"/>
  <c r="N932" i="5"/>
  <c r="L932" i="5"/>
  <c r="Q931" i="5"/>
  <c r="Q930" i="5"/>
  <c r="Q929" i="5"/>
  <c r="Q928" i="5"/>
  <c r="O927" i="5"/>
  <c r="N927" i="5"/>
  <c r="L927" i="5"/>
  <c r="Q926" i="5"/>
  <c r="Q925" i="5"/>
  <c r="O924" i="5"/>
  <c r="N924" i="5"/>
  <c r="L924" i="5"/>
  <c r="Q923" i="5"/>
  <c r="O922" i="5"/>
  <c r="N922" i="5"/>
  <c r="L922" i="5"/>
  <c r="Q921" i="5"/>
  <c r="Q920" i="5"/>
  <c r="O919" i="5"/>
  <c r="N919" i="5"/>
  <c r="L919" i="5"/>
  <c r="Q918" i="5"/>
  <c r="O917" i="5"/>
  <c r="N917" i="5"/>
  <c r="L917" i="5"/>
  <c r="Q916" i="5"/>
  <c r="Q915" i="5"/>
  <c r="Q914" i="5"/>
  <c r="Q913" i="5"/>
  <c r="O912" i="5"/>
  <c r="N912" i="5"/>
  <c r="L912" i="5"/>
  <c r="Q910" i="5"/>
  <c r="Q909" i="5"/>
  <c r="Q908" i="5"/>
  <c r="O907" i="5"/>
  <c r="N907" i="5"/>
  <c r="N906" i="5" s="1"/>
  <c r="L907" i="5"/>
  <c r="L906" i="5" s="1"/>
  <c r="O901" i="5"/>
  <c r="O900" i="5" s="1"/>
  <c r="N901" i="5"/>
  <c r="L901" i="5"/>
  <c r="L900" i="5" s="1"/>
  <c r="Q899" i="5"/>
  <c r="Q898" i="5"/>
  <c r="Q897" i="5"/>
  <c r="O896" i="5"/>
  <c r="O895" i="5" s="1"/>
  <c r="N896" i="5"/>
  <c r="N895" i="5" s="1"/>
  <c r="L896" i="5"/>
  <c r="L895" i="5" s="1"/>
  <c r="Q887" i="5"/>
  <c r="Q886" i="5" s="1"/>
  <c r="Q885" i="5" s="1"/>
  <c r="Q884" i="5" s="1"/>
  <c r="Q883" i="5" s="1"/>
  <c r="Q882" i="5" s="1"/>
  <c r="O886" i="5"/>
  <c r="N886" i="5"/>
  <c r="L886" i="5"/>
  <c r="O883" i="5"/>
  <c r="N883" i="5"/>
  <c r="L883" i="5"/>
  <c r="Q881" i="5"/>
  <c r="O880" i="5"/>
  <c r="N880" i="5"/>
  <c r="L880" i="5"/>
  <c r="Q879" i="5"/>
  <c r="Q878" i="5"/>
  <c r="Q877" i="5"/>
  <c r="Q876" i="5"/>
  <c r="O875" i="5"/>
  <c r="N875" i="5"/>
  <c r="L875" i="5"/>
  <c r="Q874" i="5"/>
  <c r="Q873" i="5"/>
  <c r="Q872" i="5"/>
  <c r="Q871" i="5"/>
  <c r="O870" i="5"/>
  <c r="N870" i="5"/>
  <c r="L870" i="5"/>
  <c r="Q868" i="5"/>
  <c r="O867" i="5"/>
  <c r="N867" i="5"/>
  <c r="L867" i="5"/>
  <c r="Q866" i="5"/>
  <c r="Q865" i="5"/>
  <c r="Q864" i="5"/>
  <c r="O863" i="5"/>
  <c r="N863" i="5"/>
  <c r="L863" i="5"/>
  <c r="Q861" i="5"/>
  <c r="O860" i="5"/>
  <c r="N860" i="5"/>
  <c r="L860" i="5"/>
  <c r="Q859" i="5"/>
  <c r="Q858" i="5"/>
  <c r="O857" i="5"/>
  <c r="N857" i="5"/>
  <c r="L857" i="5"/>
  <c r="Q856" i="5"/>
  <c r="Q855" i="5"/>
  <c r="Q854" i="5"/>
  <c r="Q853" i="5"/>
  <c r="O852" i="5"/>
  <c r="N852" i="5"/>
  <c r="L852" i="5"/>
  <c r="Q850" i="5"/>
  <c r="O849" i="5"/>
  <c r="N849" i="5"/>
  <c r="L849" i="5"/>
  <c r="Q848" i="5"/>
  <c r="Q847" i="5"/>
  <c r="Q846" i="5"/>
  <c r="O845" i="5"/>
  <c r="N845" i="5"/>
  <c r="L845" i="5"/>
  <c r="Q843" i="5"/>
  <c r="O842" i="5"/>
  <c r="N842" i="5"/>
  <c r="L842" i="5"/>
  <c r="Q841" i="5"/>
  <c r="O840" i="5"/>
  <c r="N840" i="5"/>
  <c r="L840" i="5"/>
  <c r="Q839" i="5"/>
  <c r="Q838" i="5"/>
  <c r="Q837" i="5"/>
  <c r="Q836" i="5"/>
  <c r="O835" i="5"/>
  <c r="N835" i="5"/>
  <c r="L835" i="5"/>
  <c r="Q834" i="5"/>
  <c r="Q833" i="5"/>
  <c r="Q832" i="5"/>
  <c r="O831" i="5"/>
  <c r="N831" i="5"/>
  <c r="L831" i="5"/>
  <c r="Q830" i="5"/>
  <c r="Q829" i="5"/>
  <c r="O828" i="5"/>
  <c r="N828" i="5"/>
  <c r="L828" i="5"/>
  <c r="Q827" i="5"/>
  <c r="Q826" i="5"/>
  <c r="Q825" i="5"/>
  <c r="O824" i="5"/>
  <c r="N824" i="5"/>
  <c r="L824" i="5"/>
  <c r="Q823" i="5"/>
  <c r="Q822" i="5"/>
  <c r="O821" i="5"/>
  <c r="N821" i="5"/>
  <c r="L821" i="5"/>
  <c r="Q820" i="5"/>
  <c r="Q819" i="5"/>
  <c r="Q818" i="5"/>
  <c r="Q817" i="5"/>
  <c r="O816" i="5"/>
  <c r="N816" i="5"/>
  <c r="L816" i="5"/>
  <c r="Q811" i="5"/>
  <c r="O810" i="5"/>
  <c r="N810" i="5"/>
  <c r="L810" i="5"/>
  <c r="Q809" i="5"/>
  <c r="Q808" i="5"/>
  <c r="O807" i="5"/>
  <c r="N807" i="5"/>
  <c r="L807" i="5"/>
  <c r="Q806" i="5"/>
  <c r="Q805" i="5"/>
  <c r="O804" i="5"/>
  <c r="N804" i="5"/>
  <c r="L804" i="5"/>
  <c r="Q803" i="5"/>
  <c r="Q802" i="5"/>
  <c r="O801" i="5"/>
  <c r="N801" i="5"/>
  <c r="L801" i="5"/>
  <c r="Q800" i="5"/>
  <c r="O799" i="5"/>
  <c r="N799" i="5"/>
  <c r="L799" i="5"/>
  <c r="Q798" i="5"/>
  <c r="O797" i="5"/>
  <c r="N797" i="5"/>
  <c r="L797" i="5"/>
  <c r="Q796" i="5"/>
  <c r="O795" i="5"/>
  <c r="N795" i="5"/>
  <c r="L795" i="5"/>
  <c r="Q794" i="5"/>
  <c r="Q793" i="5"/>
  <c r="Q792" i="5"/>
  <c r="O791" i="5"/>
  <c r="N791" i="5"/>
  <c r="L791" i="5"/>
  <c r="Q789" i="5"/>
  <c r="O788" i="5"/>
  <c r="N788" i="5"/>
  <c r="L788" i="5"/>
  <c r="Q787" i="5"/>
  <c r="O786" i="5"/>
  <c r="N786" i="5"/>
  <c r="L786" i="5"/>
  <c r="Q784" i="5"/>
  <c r="N783" i="5"/>
  <c r="L783" i="5"/>
  <c r="Q782" i="5"/>
  <c r="O781" i="5"/>
  <c r="N781" i="5"/>
  <c r="L781" i="5"/>
  <c r="Q780" i="5"/>
  <c r="Q779" i="5"/>
  <c r="O778" i="5"/>
  <c r="N778" i="5"/>
  <c r="L778" i="5"/>
  <c r="Q777" i="5"/>
  <c r="O776" i="5"/>
  <c r="N776" i="5"/>
  <c r="L776" i="5"/>
  <c r="Q775" i="5"/>
  <c r="Q774" i="5"/>
  <c r="Q773" i="5"/>
  <c r="Q772" i="5"/>
  <c r="O771" i="5"/>
  <c r="N771" i="5"/>
  <c r="L771" i="5"/>
  <c r="Q769" i="5"/>
  <c r="O768" i="5"/>
  <c r="N768" i="5"/>
  <c r="L768" i="5"/>
  <c r="Q767" i="5"/>
  <c r="O766" i="5"/>
  <c r="N766" i="5"/>
  <c r="L766" i="5"/>
  <c r="Q765" i="5"/>
  <c r="Q764" i="5"/>
  <c r="O763" i="5"/>
  <c r="N763" i="5"/>
  <c r="L763" i="5"/>
  <c r="Q762" i="5"/>
  <c r="Q761" i="5"/>
  <c r="O760" i="5"/>
  <c r="N760" i="5"/>
  <c r="L760" i="5"/>
  <c r="Q759" i="5"/>
  <c r="O758" i="5"/>
  <c r="N758" i="5"/>
  <c r="L758" i="5"/>
  <c r="Q757" i="5"/>
  <c r="O756" i="5"/>
  <c r="N756" i="5"/>
  <c r="L756" i="5"/>
  <c r="Q755" i="5"/>
  <c r="O754" i="5"/>
  <c r="N754" i="5"/>
  <c r="L754" i="5"/>
  <c r="Q753" i="5"/>
  <c r="Q752" i="5"/>
  <c r="Q751" i="5"/>
  <c r="O750" i="5"/>
  <c r="N750" i="5"/>
  <c r="L750" i="5"/>
  <c r="Q748" i="5"/>
  <c r="O747" i="5"/>
  <c r="N747" i="5"/>
  <c r="L747" i="5"/>
  <c r="Q746" i="5"/>
  <c r="O745" i="5"/>
  <c r="N745" i="5"/>
  <c r="L745" i="5"/>
  <c r="Q744" i="5"/>
  <c r="Q743" i="5"/>
  <c r="O742" i="5"/>
  <c r="L742" i="5"/>
  <c r="Q741" i="5"/>
  <c r="O740" i="5"/>
  <c r="N740" i="5"/>
  <c r="L740" i="5"/>
  <c r="Q738" i="5"/>
  <c r="N737" i="5"/>
  <c r="L737" i="5"/>
  <c r="Q736" i="5"/>
  <c r="O735" i="5"/>
  <c r="N735" i="5"/>
  <c r="L735" i="5"/>
  <c r="Q734" i="5"/>
  <c r="Q733" i="5"/>
  <c r="Q732" i="5"/>
  <c r="Q731" i="5"/>
  <c r="N730" i="5"/>
  <c r="L730" i="5"/>
  <c r="Q728" i="5"/>
  <c r="O727" i="5"/>
  <c r="N727" i="5"/>
  <c r="L727" i="5"/>
  <c r="Q726" i="5"/>
  <c r="O725" i="5"/>
  <c r="N725" i="5"/>
  <c r="L725" i="5"/>
  <c r="Q724" i="5"/>
  <c r="O723" i="5"/>
  <c r="N723" i="5"/>
  <c r="L723" i="5"/>
  <c r="Q722" i="5"/>
  <c r="O721" i="5"/>
  <c r="N721" i="5"/>
  <c r="L721" i="5"/>
  <c r="Q720" i="5"/>
  <c r="O719" i="5"/>
  <c r="N719" i="5"/>
  <c r="L719" i="5"/>
  <c r="Q718" i="5"/>
  <c r="O717" i="5"/>
  <c r="N717" i="5"/>
  <c r="L717" i="5"/>
  <c r="Q716" i="5"/>
  <c r="Q715" i="5"/>
  <c r="Q714" i="5"/>
  <c r="Q713" i="5"/>
  <c r="O712" i="5"/>
  <c r="N712" i="5"/>
  <c r="L712" i="5"/>
  <c r="Q710" i="5"/>
  <c r="O709" i="5"/>
  <c r="N709" i="5"/>
  <c r="L709" i="5"/>
  <c r="Q708" i="5"/>
  <c r="O707" i="5"/>
  <c r="N707" i="5"/>
  <c r="L707" i="5"/>
  <c r="Q706" i="5"/>
  <c r="Q705" i="5"/>
  <c r="O704" i="5"/>
  <c r="N704" i="5"/>
  <c r="L704" i="5"/>
  <c r="Q703" i="5"/>
  <c r="Q702" i="5"/>
  <c r="O701" i="5"/>
  <c r="N701" i="5"/>
  <c r="L701" i="5"/>
  <c r="Q700" i="5"/>
  <c r="Q699" i="5"/>
  <c r="O698" i="5"/>
  <c r="N698" i="5"/>
  <c r="L698" i="5"/>
  <c r="Q697" i="5"/>
  <c r="O696" i="5"/>
  <c r="N696" i="5"/>
  <c r="L696" i="5"/>
  <c r="Q695" i="5"/>
  <c r="O694" i="5"/>
  <c r="N694" i="5"/>
  <c r="L694" i="5"/>
  <c r="Q693" i="5"/>
  <c r="O692" i="5"/>
  <c r="N692" i="5"/>
  <c r="L692" i="5"/>
  <c r="Q691" i="5"/>
  <c r="Q690" i="5"/>
  <c r="Q689" i="5"/>
  <c r="O688" i="5"/>
  <c r="N688" i="5"/>
  <c r="L688" i="5"/>
  <c r="Q686" i="5"/>
  <c r="O685" i="5"/>
  <c r="N685" i="5"/>
  <c r="L685" i="5"/>
  <c r="Q684" i="5"/>
  <c r="O683" i="5"/>
  <c r="N683" i="5"/>
  <c r="L683" i="5"/>
  <c r="Q682" i="5"/>
  <c r="Q681" i="5"/>
  <c r="O680" i="5"/>
  <c r="N680" i="5"/>
  <c r="L680" i="5"/>
  <c r="Q679" i="5"/>
  <c r="O678" i="5"/>
  <c r="N678" i="5"/>
  <c r="L678" i="5"/>
  <c r="Q677" i="5"/>
  <c r="O676" i="5"/>
  <c r="N676" i="5"/>
  <c r="L676" i="5"/>
  <c r="Q675" i="5"/>
  <c r="O674" i="5"/>
  <c r="N674" i="5"/>
  <c r="L674" i="5"/>
  <c r="Q673" i="5"/>
  <c r="Q672" i="5"/>
  <c r="Q671" i="5"/>
  <c r="Q670" i="5"/>
  <c r="O669" i="5"/>
  <c r="N669" i="5"/>
  <c r="L669" i="5"/>
  <c r="Q667" i="5"/>
  <c r="O666" i="5"/>
  <c r="N666" i="5"/>
  <c r="L666" i="5"/>
  <c r="Q665" i="5"/>
  <c r="O664" i="5"/>
  <c r="N664" i="5"/>
  <c r="L664" i="5"/>
  <c r="Q663" i="5"/>
  <c r="Q662" i="5"/>
  <c r="O661" i="5"/>
  <c r="N661" i="5"/>
  <c r="L661" i="5"/>
  <c r="Q660" i="5"/>
  <c r="Q659" i="5"/>
  <c r="O658" i="5"/>
  <c r="N658" i="5"/>
  <c r="L658" i="5"/>
  <c r="Q657" i="5"/>
  <c r="O656" i="5"/>
  <c r="N656" i="5"/>
  <c r="L656" i="5"/>
  <c r="Q655" i="5"/>
  <c r="Q654" i="5"/>
  <c r="O653" i="5"/>
  <c r="N653" i="5"/>
  <c r="L653" i="5"/>
  <c r="Q652" i="5"/>
  <c r="L651" i="5"/>
  <c r="Q650" i="5"/>
  <c r="Q649" i="5"/>
  <c r="Q648" i="5"/>
  <c r="Q647" i="5"/>
  <c r="O646" i="5"/>
  <c r="N646" i="5"/>
  <c r="L646" i="5"/>
  <c r="Q644" i="5"/>
  <c r="O643" i="5"/>
  <c r="N643" i="5"/>
  <c r="L643" i="5"/>
  <c r="Q642" i="5"/>
  <c r="O641" i="5"/>
  <c r="N641" i="5"/>
  <c r="L641" i="5"/>
  <c r="Q640" i="5"/>
  <c r="Q639" i="5"/>
  <c r="O638" i="5"/>
  <c r="L638" i="5"/>
  <c r="Q637" i="5"/>
  <c r="O636" i="5"/>
  <c r="N636" i="5"/>
  <c r="L636" i="5"/>
  <c r="Q635" i="5"/>
  <c r="O634" i="5"/>
  <c r="N634" i="5"/>
  <c r="L634" i="5"/>
  <c r="Q633" i="5"/>
  <c r="O632" i="5"/>
  <c r="N632" i="5"/>
  <c r="L632" i="5"/>
  <c r="Q631" i="5"/>
  <c r="Q630" i="5"/>
  <c r="Q629" i="5"/>
  <c r="Q628" i="5"/>
  <c r="O627" i="5"/>
  <c r="N627" i="5"/>
  <c r="L627" i="5"/>
  <c r="Q625" i="5"/>
  <c r="O624" i="5"/>
  <c r="N624" i="5"/>
  <c r="L624" i="5"/>
  <c r="Q623" i="5"/>
  <c r="Q622" i="5"/>
  <c r="O621" i="5"/>
  <c r="N621" i="5"/>
  <c r="L621" i="5"/>
  <c r="Q620" i="5"/>
  <c r="Q619" i="5"/>
  <c r="O618" i="5"/>
  <c r="N618" i="5"/>
  <c r="L618" i="5"/>
  <c r="Q617" i="5"/>
  <c r="Q616" i="5"/>
  <c r="O615" i="5"/>
  <c r="N615" i="5"/>
  <c r="L615" i="5"/>
  <c r="Q614" i="5"/>
  <c r="O613" i="5"/>
  <c r="N613" i="5"/>
  <c r="L613" i="5"/>
  <c r="Q612" i="5"/>
  <c r="O611" i="5"/>
  <c r="N611" i="5"/>
  <c r="L611" i="5"/>
  <c r="Q610" i="5"/>
  <c r="O609" i="5"/>
  <c r="N609" i="5"/>
  <c r="L609" i="5"/>
  <c r="Q608" i="5"/>
  <c r="Q607" i="5"/>
  <c r="Q606" i="5"/>
  <c r="O605" i="5"/>
  <c r="L605" i="5"/>
  <c r="Q603" i="5"/>
  <c r="O602" i="5"/>
  <c r="N602" i="5"/>
  <c r="L602" i="5"/>
  <c r="Q601" i="5"/>
  <c r="O600" i="5"/>
  <c r="N600" i="5"/>
  <c r="L600" i="5"/>
  <c r="Q599" i="5"/>
  <c r="Q598" i="5"/>
  <c r="Q597" i="5"/>
  <c r="Q596" i="5"/>
  <c r="O595" i="5"/>
  <c r="N595" i="5"/>
  <c r="L595" i="5"/>
  <c r="Q594" i="5"/>
  <c r="O593" i="5"/>
  <c r="N593" i="5"/>
  <c r="L593" i="5"/>
  <c r="Q592" i="5"/>
  <c r="Q591" i="5"/>
  <c r="Q590" i="5"/>
  <c r="Q589" i="5"/>
  <c r="O588" i="5"/>
  <c r="N588" i="5"/>
  <c r="L588" i="5"/>
  <c r="Q586" i="5"/>
  <c r="O585" i="5"/>
  <c r="L585" i="5"/>
  <c r="Q584" i="5"/>
  <c r="Q583" i="5"/>
  <c r="Q582" i="5"/>
  <c r="Q581" i="5"/>
  <c r="O580" i="5"/>
  <c r="N580" i="5"/>
  <c r="N579" i="5" s="1"/>
  <c r="L580" i="5"/>
  <c r="Q448" i="5"/>
  <c r="Q447" i="5"/>
  <c r="Q446" i="5"/>
  <c r="O445" i="5"/>
  <c r="N445" i="5"/>
  <c r="M445" i="5"/>
  <c r="L445" i="5"/>
  <c r="Q444" i="5"/>
  <c r="Q443" i="5"/>
  <c r="Q442" i="5"/>
  <c r="O441" i="5"/>
  <c r="N441" i="5"/>
  <c r="M441" i="5"/>
  <c r="L441" i="5"/>
  <c r="Q440" i="5"/>
  <c r="Q439" i="5"/>
  <c r="Q438" i="5"/>
  <c r="Q437" i="5"/>
  <c r="O436" i="5"/>
  <c r="N436" i="5"/>
  <c r="M436" i="5"/>
  <c r="L436" i="5"/>
  <c r="Q434" i="5"/>
  <c r="Q433" i="5"/>
  <c r="Q432" i="5"/>
  <c r="O431" i="5"/>
  <c r="N431" i="5"/>
  <c r="M431" i="5"/>
  <c r="L431" i="5"/>
  <c r="Q430" i="5"/>
  <c r="Q429" i="5"/>
  <c r="Q428" i="5"/>
  <c r="Q427" i="5"/>
  <c r="O426" i="5"/>
  <c r="N426" i="5"/>
  <c r="M426" i="5"/>
  <c r="L426" i="5"/>
  <c r="Q424" i="5"/>
  <c r="Q423" i="5"/>
  <c r="Q422" i="5"/>
  <c r="O421" i="5"/>
  <c r="N421" i="5"/>
  <c r="M421" i="5"/>
  <c r="L421" i="5"/>
  <c r="Q418" i="5"/>
  <c r="O417" i="5"/>
  <c r="N417" i="5"/>
  <c r="L417" i="5"/>
  <c r="Q416" i="5"/>
  <c r="Q415" i="5"/>
  <c r="Q414" i="5"/>
  <c r="Q413" i="5"/>
  <c r="O412" i="5"/>
  <c r="N412" i="5"/>
  <c r="M412" i="5"/>
  <c r="L412" i="5"/>
  <c r="Q410" i="5"/>
  <c r="Q409" i="5"/>
  <c r="Q408" i="5"/>
  <c r="O407" i="5"/>
  <c r="N407" i="5"/>
  <c r="M407" i="5"/>
  <c r="L407" i="5"/>
  <c r="Q406" i="5"/>
  <c r="Q405" i="5"/>
  <c r="Q404" i="5"/>
  <c r="Q403" i="5"/>
  <c r="O402" i="5"/>
  <c r="N402" i="5"/>
  <c r="M402" i="5"/>
  <c r="L402" i="5"/>
  <c r="Q400" i="5"/>
  <c r="Q399" i="5"/>
  <c r="Q398" i="5"/>
  <c r="O397" i="5"/>
  <c r="N397" i="5"/>
  <c r="M397" i="5"/>
  <c r="L397" i="5"/>
  <c r="Q396" i="5"/>
  <c r="Q395" i="5"/>
  <c r="Q394" i="5"/>
  <c r="M393" i="5"/>
  <c r="L393" i="5"/>
  <c r="Q391" i="5"/>
  <c r="Q390" i="5"/>
  <c r="O389" i="5"/>
  <c r="N389" i="5"/>
  <c r="M389" i="5"/>
  <c r="L389" i="5"/>
  <c r="Q388" i="5"/>
  <c r="Q387" i="5"/>
  <c r="Q386" i="5"/>
  <c r="O385" i="5"/>
  <c r="N385" i="5"/>
  <c r="M385" i="5"/>
  <c r="L385" i="5"/>
  <c r="Q383" i="5"/>
  <c r="Q382" i="5"/>
  <c r="O381" i="5"/>
  <c r="N381" i="5"/>
  <c r="M381" i="5"/>
  <c r="L381" i="5"/>
  <c r="Q380" i="5"/>
  <c r="O379" i="5"/>
  <c r="N379" i="5"/>
  <c r="M379" i="5"/>
  <c r="L379" i="5"/>
  <c r="Q378" i="5"/>
  <c r="Q377" i="5"/>
  <c r="O376" i="5"/>
  <c r="N376" i="5"/>
  <c r="M376" i="5"/>
  <c r="L376" i="5"/>
  <c r="Q375" i="5"/>
  <c r="Q374" i="5"/>
  <c r="O373" i="5"/>
  <c r="N373" i="5"/>
  <c r="M373" i="5"/>
  <c r="L373" i="5"/>
  <c r="Q372" i="5"/>
  <c r="Q371" i="5"/>
  <c r="Q370" i="5"/>
  <c r="Q369" i="5"/>
  <c r="O368" i="5"/>
  <c r="N368" i="5"/>
  <c r="M368" i="5"/>
  <c r="L368" i="5"/>
  <c r="Q363" i="5"/>
  <c r="O362" i="5"/>
  <c r="N362" i="5"/>
  <c r="M362" i="5"/>
  <c r="L362" i="5"/>
  <c r="Q359" i="5"/>
  <c r="Q358" i="5" s="1"/>
  <c r="Q357" i="5"/>
  <c r="O356" i="5"/>
  <c r="L356" i="5"/>
  <c r="Q352" i="5"/>
  <c r="Q351" i="5"/>
  <c r="O350" i="5"/>
  <c r="N350" i="5"/>
  <c r="M350" i="5"/>
  <c r="L350" i="5"/>
  <c r="Q349" i="5"/>
  <c r="Q348" i="5"/>
  <c r="Q347" i="5"/>
  <c r="Q346" i="5"/>
  <c r="O345" i="5"/>
  <c r="N345" i="5"/>
  <c r="M345" i="5"/>
  <c r="L345" i="5"/>
  <c r="Q344" i="5"/>
  <c r="Q343" i="5"/>
  <c r="O342" i="5"/>
  <c r="N342" i="5"/>
  <c r="M342" i="5"/>
  <c r="L342" i="5"/>
  <c r="Q341" i="5"/>
  <c r="Q340" i="5"/>
  <c r="Q339" i="5"/>
  <c r="Q338" i="5"/>
  <c r="O337" i="5"/>
  <c r="N337" i="5"/>
  <c r="M337" i="5"/>
  <c r="L337" i="5"/>
  <c r="Q336" i="5"/>
  <c r="O335" i="5"/>
  <c r="N335" i="5"/>
  <c r="M335" i="5"/>
  <c r="L335" i="5"/>
  <c r="Q334" i="5"/>
  <c r="Q333" i="5"/>
  <c r="Q332" i="5"/>
  <c r="O331" i="5"/>
  <c r="N331" i="5"/>
  <c r="M331" i="5"/>
  <c r="L331" i="5"/>
  <c r="Q330" i="5"/>
  <c r="O329" i="5"/>
  <c r="N329" i="5"/>
  <c r="M329" i="5"/>
  <c r="L329" i="5"/>
  <c r="Q328" i="5"/>
  <c r="O327" i="5"/>
  <c r="N327" i="5"/>
  <c r="M327" i="5"/>
  <c r="L327" i="5"/>
  <c r="Q326" i="5"/>
  <c r="Q325" i="5"/>
  <c r="Q324" i="5"/>
  <c r="Q323" i="5"/>
  <c r="Q321" i="5"/>
  <c r="O320" i="5"/>
  <c r="N320" i="5"/>
  <c r="M320" i="5"/>
  <c r="L320" i="5"/>
  <c r="Q319" i="5"/>
  <c r="Q318" i="5"/>
  <c r="Q317" i="5"/>
  <c r="Q316" i="5"/>
  <c r="O315" i="5"/>
  <c r="N315" i="5"/>
  <c r="M315" i="5"/>
  <c r="L315" i="5"/>
  <c r="Q314" i="5"/>
  <c r="Q313" i="5" s="1"/>
  <c r="Q312" i="5"/>
  <c r="O311" i="5"/>
  <c r="N311" i="5"/>
  <c r="M311" i="5"/>
  <c r="L311" i="5"/>
  <c r="Q310" i="5"/>
  <c r="O309" i="5"/>
  <c r="N309" i="5"/>
  <c r="M309" i="5"/>
  <c r="L309" i="5"/>
  <c r="Q308" i="5"/>
  <c r="O307" i="5"/>
  <c r="N307" i="5"/>
  <c r="M307" i="5"/>
  <c r="L307" i="5"/>
  <c r="Q305" i="5"/>
  <c r="Q304" i="5" s="1"/>
  <c r="Q303" i="5"/>
  <c r="Q302" i="5"/>
  <c r="Q301" i="5"/>
  <c r="O300" i="5"/>
  <c r="N300" i="5"/>
  <c r="M300" i="5"/>
  <c r="L300" i="5"/>
  <c r="Q296" i="5"/>
  <c r="Q295" i="5"/>
  <c r="Q294" i="5"/>
  <c r="Q293" i="5"/>
  <c r="N292" i="5"/>
  <c r="M292" i="5"/>
  <c r="L292" i="5"/>
  <c r="Q291" i="5"/>
  <c r="Q290" i="5"/>
  <c r="O289" i="5"/>
  <c r="N289" i="5"/>
  <c r="M289" i="5"/>
  <c r="L289" i="5"/>
  <c r="Q288" i="5"/>
  <c r="O287" i="5"/>
  <c r="N287" i="5"/>
  <c r="M287" i="5"/>
  <c r="L287" i="5"/>
  <c r="Q286" i="5"/>
  <c r="O285" i="5"/>
  <c r="N285" i="5"/>
  <c r="M285" i="5"/>
  <c r="L285" i="5"/>
  <c r="Q284" i="5"/>
  <c r="O283" i="5"/>
  <c r="N283" i="5"/>
  <c r="M283" i="5"/>
  <c r="L283" i="5"/>
  <c r="Q282" i="5"/>
  <c r="Q281" i="5"/>
  <c r="Q280" i="5"/>
  <c r="O279" i="5"/>
  <c r="N279" i="5"/>
  <c r="M279" i="5"/>
  <c r="L279" i="5"/>
  <c r="Q278" i="5"/>
  <c r="O277" i="5"/>
  <c r="N277" i="5"/>
  <c r="M277" i="5"/>
  <c r="L277" i="5"/>
  <c r="Q276" i="5"/>
  <c r="Q275" i="5"/>
  <c r="Q274" i="5"/>
  <c r="Q273" i="5"/>
  <c r="O272" i="5"/>
  <c r="N272" i="5"/>
  <c r="M272" i="5"/>
  <c r="L272" i="5"/>
  <c r="Q269" i="5"/>
  <c r="O268" i="5"/>
  <c r="N268" i="5"/>
  <c r="M268" i="5"/>
  <c r="L268" i="5"/>
  <c r="Q267" i="5"/>
  <c r="O266" i="5"/>
  <c r="N266" i="5"/>
  <c r="M266" i="5"/>
  <c r="L266" i="5"/>
  <c r="Q265" i="5"/>
  <c r="O264" i="5"/>
  <c r="N264" i="5"/>
  <c r="M264" i="5"/>
  <c r="L264" i="5"/>
  <c r="Q263" i="5"/>
  <c r="Q262" i="5"/>
  <c r="Q261" i="5"/>
  <c r="O260" i="5"/>
  <c r="N260" i="5"/>
  <c r="M260" i="5"/>
  <c r="L260" i="5"/>
  <c r="Q256" i="5"/>
  <c r="Q255" i="5" s="1"/>
  <c r="Q254" i="5"/>
  <c r="O253" i="5"/>
  <c r="N253" i="5"/>
  <c r="M253" i="5"/>
  <c r="L253" i="5"/>
  <c r="Q252" i="5"/>
  <c r="Q251" i="5"/>
  <c r="Q250" i="5"/>
  <c r="O249" i="5"/>
  <c r="N249" i="5"/>
  <c r="M249" i="5"/>
  <c r="L249" i="5"/>
  <c r="Q246" i="5"/>
  <c r="O245" i="5"/>
  <c r="O244" i="5" s="1"/>
  <c r="O243" i="5" s="1"/>
  <c r="N245" i="5"/>
  <c r="N244" i="5" s="1"/>
  <c r="N243" i="5" s="1"/>
  <c r="M245" i="5"/>
  <c r="M244" i="5" s="1"/>
  <c r="M243" i="5" s="1"/>
  <c r="L245" i="5"/>
  <c r="L244" i="5" s="1"/>
  <c r="L243" i="5" s="1"/>
  <c r="Q242" i="5"/>
  <c r="Q241" i="5"/>
  <c r="Q240" i="5"/>
  <c r="Q239" i="5"/>
  <c r="O238" i="5"/>
  <c r="O237" i="5" s="1"/>
  <c r="O236" i="5" s="1"/>
  <c r="N238" i="5"/>
  <c r="N237" i="5" s="1"/>
  <c r="M238" i="5"/>
  <c r="M237" i="5" s="1"/>
  <c r="M236" i="5" s="1"/>
  <c r="L238" i="5"/>
  <c r="L237" i="5" s="1"/>
  <c r="L236" i="5" s="1"/>
  <c r="Q235" i="5"/>
  <c r="O234" i="5"/>
  <c r="N234" i="5"/>
  <c r="M234" i="5"/>
  <c r="L234" i="5"/>
  <c r="Q233" i="5"/>
  <c r="Q232" i="5"/>
  <c r="Q231" i="5"/>
  <c r="O230" i="5"/>
  <c r="N230" i="5"/>
  <c r="M230" i="5"/>
  <c r="L230" i="5"/>
  <c r="L229" i="5" s="1"/>
  <c r="L228" i="5" s="1"/>
  <c r="Q223" i="5"/>
  <c r="O222" i="5"/>
  <c r="N222" i="5"/>
  <c r="M222" i="5"/>
  <c r="L222" i="5"/>
  <c r="Q221" i="5"/>
  <c r="O220" i="5"/>
  <c r="N220" i="5"/>
  <c r="M220" i="5"/>
  <c r="L220" i="5"/>
  <c r="Q218" i="5"/>
  <c r="Q217" i="5"/>
  <c r="Q213" i="5"/>
  <c r="Q212" i="5" s="1"/>
  <c r="L212" i="5"/>
  <c r="Q207" i="5"/>
  <c r="Q206" i="5"/>
  <c r="Q205" i="5"/>
  <c r="O203" i="5"/>
  <c r="N203" i="5"/>
  <c r="M203" i="5"/>
  <c r="L204" i="5"/>
  <c r="L203" i="5" s="1"/>
  <c r="Q202" i="5"/>
  <c r="O201" i="5"/>
  <c r="N201" i="5"/>
  <c r="M201" i="5"/>
  <c r="L201" i="5"/>
  <c r="Q200" i="5"/>
  <c r="O199" i="5"/>
  <c r="N199" i="5"/>
  <c r="M199" i="5"/>
  <c r="L199" i="5"/>
  <c r="Q198" i="5"/>
  <c r="Q197" i="5"/>
  <c r="Q196" i="5"/>
  <c r="O195" i="5"/>
  <c r="N195" i="5"/>
  <c r="M195" i="5"/>
  <c r="L195" i="5"/>
  <c r="Q188" i="5"/>
  <c r="O187" i="5"/>
  <c r="N187" i="5"/>
  <c r="M187" i="5"/>
  <c r="L187" i="5"/>
  <c r="Q186" i="5"/>
  <c r="Q185" i="5"/>
  <c r="O183" i="5"/>
  <c r="N183" i="5"/>
  <c r="M183" i="5"/>
  <c r="L183" i="5"/>
  <c r="Q180" i="5"/>
  <c r="O179" i="5"/>
  <c r="N179" i="5"/>
  <c r="N178" i="5" s="1"/>
  <c r="M179" i="5"/>
  <c r="M178" i="5" s="1"/>
  <c r="L179" i="5"/>
  <c r="L178" i="5" s="1"/>
  <c r="Q177" i="5"/>
  <c r="Q176" i="5" s="1"/>
  <c r="Q175" i="5"/>
  <c r="O174" i="5"/>
  <c r="N174" i="5"/>
  <c r="M174" i="5"/>
  <c r="L174" i="5"/>
  <c r="Q173" i="5"/>
  <c r="Q172" i="5"/>
  <c r="Q171" i="5"/>
  <c r="O170" i="5"/>
  <c r="N170" i="5"/>
  <c r="M170" i="5"/>
  <c r="L170" i="5"/>
  <c r="Q169" i="5"/>
  <c r="Q168" i="5"/>
  <c r="Q167" i="5"/>
  <c r="Q166" i="5"/>
  <c r="O165" i="5"/>
  <c r="N165" i="5"/>
  <c r="M165" i="5"/>
  <c r="L165" i="5"/>
  <c r="Q164" i="5"/>
  <c r="O163" i="5"/>
  <c r="N163" i="5"/>
  <c r="L163" i="5"/>
  <c r="Q162" i="5"/>
  <c r="O161" i="5"/>
  <c r="N161" i="5"/>
  <c r="M161" i="5"/>
  <c r="L161" i="5"/>
  <c r="Q160" i="5"/>
  <c r="Q159" i="5"/>
  <c r="O158" i="5"/>
  <c r="N158" i="5"/>
  <c r="M158" i="5"/>
  <c r="L158" i="5"/>
  <c r="Q157" i="5"/>
  <c r="O156" i="5"/>
  <c r="N156" i="5"/>
  <c r="M156" i="5"/>
  <c r="L156" i="5"/>
  <c r="Q155" i="5"/>
  <c r="Q154" i="5"/>
  <c r="Q153" i="5"/>
  <c r="Q152" i="5"/>
  <c r="N151" i="5"/>
  <c r="M151" i="5"/>
  <c r="L151" i="5"/>
  <c r="Q148" i="5"/>
  <c r="O147" i="5"/>
  <c r="N147" i="5"/>
  <c r="M147" i="5"/>
  <c r="L147" i="5"/>
  <c r="Q146" i="5"/>
  <c r="Q145" i="5"/>
  <c r="Q144" i="5"/>
  <c r="O143" i="5"/>
  <c r="N143" i="5"/>
  <c r="M143" i="5"/>
  <c r="L143" i="5"/>
  <c r="Q140" i="5"/>
  <c r="O139" i="5"/>
  <c r="N139" i="5"/>
  <c r="M139" i="5"/>
  <c r="L139" i="5"/>
  <c r="Q138" i="5"/>
  <c r="O137" i="5"/>
  <c r="N137" i="5"/>
  <c r="M137" i="5"/>
  <c r="L137" i="5"/>
  <c r="Q136" i="5"/>
  <c r="Q135" i="5"/>
  <c r="Q134" i="5"/>
  <c r="O133" i="5"/>
  <c r="N133" i="5"/>
  <c r="M133" i="5"/>
  <c r="L133" i="5"/>
  <c r="Q130" i="5"/>
  <c r="O129" i="5"/>
  <c r="N129" i="5"/>
  <c r="M129" i="5"/>
  <c r="L129" i="5"/>
  <c r="Q128" i="5"/>
  <c r="Q127" i="5"/>
  <c r="Q126" i="5"/>
  <c r="O125" i="5"/>
  <c r="N125" i="5"/>
  <c r="M125" i="5"/>
  <c r="L125" i="5"/>
  <c r="Q122" i="5"/>
  <c r="O121" i="5"/>
  <c r="N121" i="5"/>
  <c r="M121" i="5"/>
  <c r="L121" i="5"/>
  <c r="Q120" i="5"/>
  <c r="Q119" i="5"/>
  <c r="Q118" i="5"/>
  <c r="O117" i="5"/>
  <c r="N117" i="5"/>
  <c r="M117" i="5"/>
  <c r="L117" i="5"/>
  <c r="Q114" i="5"/>
  <c r="O113" i="5"/>
  <c r="N113" i="5"/>
  <c r="M113" i="5"/>
  <c r="L113" i="5"/>
  <c r="Q112" i="5"/>
  <c r="Q111" i="5"/>
  <c r="Q110" i="5"/>
  <c r="O109" i="5"/>
  <c r="N109" i="5"/>
  <c r="M109" i="5"/>
  <c r="L109" i="5"/>
  <c r="Q106" i="5"/>
  <c r="O105" i="5"/>
  <c r="N105" i="5"/>
  <c r="M105" i="5"/>
  <c r="L105" i="5"/>
  <c r="Q104" i="5"/>
  <c r="O103" i="5"/>
  <c r="N103" i="5"/>
  <c r="M103" i="5"/>
  <c r="L103" i="5"/>
  <c r="Q102" i="5"/>
  <c r="O101" i="5"/>
  <c r="N101" i="5"/>
  <c r="M101" i="5"/>
  <c r="L101" i="5"/>
  <c r="Q100" i="5"/>
  <c r="Q99" i="5"/>
  <c r="Q98" i="5"/>
  <c r="O97" i="5"/>
  <c r="N97" i="5"/>
  <c r="M97" i="5"/>
  <c r="L97" i="5"/>
  <c r="Q94" i="5"/>
  <c r="O93" i="5"/>
  <c r="N93" i="5"/>
  <c r="M93" i="5"/>
  <c r="L93" i="5"/>
  <c r="Q92" i="5"/>
  <c r="Q91" i="5"/>
  <c r="Q90" i="5"/>
  <c r="O89" i="5"/>
  <c r="N89" i="5"/>
  <c r="M89" i="5"/>
  <c r="L89" i="5"/>
  <c r="Q86" i="5"/>
  <c r="O85" i="5"/>
  <c r="N85" i="5"/>
  <c r="M85" i="5"/>
  <c r="L85" i="5"/>
  <c r="Q84" i="5"/>
  <c r="Q83" i="5"/>
  <c r="Q82" i="5"/>
  <c r="O81" i="5"/>
  <c r="N81" i="5"/>
  <c r="M81" i="5"/>
  <c r="L81" i="5"/>
  <c r="Q78" i="5"/>
  <c r="O77" i="5"/>
  <c r="N77" i="5"/>
  <c r="M77" i="5"/>
  <c r="L77" i="5"/>
  <c r="Q76" i="5"/>
  <c r="Q75" i="5"/>
  <c r="Q74" i="5"/>
  <c r="O73" i="5"/>
  <c r="N73" i="5"/>
  <c r="M73" i="5"/>
  <c r="L73" i="5"/>
  <c r="Q70" i="5"/>
  <c r="O69" i="5"/>
  <c r="N69" i="5"/>
  <c r="M69" i="5"/>
  <c r="L69" i="5"/>
  <c r="Q68" i="5"/>
  <c r="Q67" i="5"/>
  <c r="Q66" i="5"/>
  <c r="O65" i="5"/>
  <c r="N65" i="5"/>
  <c r="M65" i="5"/>
  <c r="L65" i="5"/>
  <c r="Q62" i="5"/>
  <c r="O61" i="5"/>
  <c r="N61" i="5"/>
  <c r="M61" i="5"/>
  <c r="L61" i="5"/>
  <c r="Q60" i="5"/>
  <c r="O59" i="5"/>
  <c r="N59" i="5"/>
  <c r="M59" i="5"/>
  <c r="L59" i="5"/>
  <c r="Q56" i="5"/>
  <c r="Q55" i="5" s="1"/>
  <c r="L55" i="5"/>
  <c r="Q52" i="5"/>
  <c r="O51" i="5"/>
  <c r="N51" i="5"/>
  <c r="M51" i="5"/>
  <c r="L51" i="5"/>
  <c r="Q50" i="5"/>
  <c r="Q49" i="5"/>
  <c r="Q48" i="5"/>
  <c r="O47" i="5"/>
  <c r="N47" i="5"/>
  <c r="M47" i="5"/>
  <c r="L47" i="5"/>
  <c r="Q44" i="5"/>
  <c r="O43" i="5"/>
  <c r="N43" i="5"/>
  <c r="M43" i="5"/>
  <c r="L43" i="5"/>
  <c r="Q42" i="5"/>
  <c r="Q41" i="5"/>
  <c r="Q40" i="5"/>
  <c r="O39" i="5"/>
  <c r="N39" i="5"/>
  <c r="M39" i="5"/>
  <c r="L39" i="5"/>
  <c r="Q34" i="5"/>
  <c r="O33" i="5"/>
  <c r="N33" i="5"/>
  <c r="M33" i="5"/>
  <c r="L33" i="5"/>
  <c r="Q32" i="5"/>
  <c r="O31" i="5"/>
  <c r="N31" i="5"/>
  <c r="M31" i="5"/>
  <c r="L31" i="5"/>
  <c r="Q30" i="5"/>
  <c r="Q29" i="5"/>
  <c r="O28" i="5"/>
  <c r="N28" i="5"/>
  <c r="M28" i="5"/>
  <c r="L28" i="5"/>
  <c r="Q27" i="5"/>
  <c r="O26" i="5"/>
  <c r="N26" i="5"/>
  <c r="M26" i="5"/>
  <c r="L26" i="5"/>
  <c r="Q25" i="5"/>
  <c r="Q24" i="5"/>
  <c r="Q23" i="5"/>
  <c r="O22" i="5"/>
  <c r="N22" i="5"/>
  <c r="M22" i="5"/>
  <c r="L22" i="5"/>
  <c r="Q19" i="5"/>
  <c r="O18" i="5"/>
  <c r="N18" i="5"/>
  <c r="M18" i="5"/>
  <c r="L18" i="5"/>
  <c r="Q17" i="5"/>
  <c r="O16" i="5"/>
  <c r="N16" i="5"/>
  <c r="M16" i="5"/>
  <c r="L16" i="5"/>
  <c r="Q15" i="5"/>
  <c r="Q14" i="5"/>
  <c r="Q13" i="5"/>
  <c r="O12" i="5"/>
  <c r="N12" i="5"/>
  <c r="M12" i="5"/>
  <c r="L12" i="5"/>
  <c r="Q949" i="5"/>
  <c r="L1609" i="5"/>
  <c r="Q1617" i="5"/>
  <c r="L1617" i="5"/>
  <c r="O1614" i="5"/>
  <c r="O1608" i="5" s="1"/>
  <c r="L1614" i="5"/>
  <c r="N1607" i="5"/>
  <c r="M1573" i="5"/>
  <c r="N1573" i="5"/>
  <c r="O1573" i="5"/>
  <c r="L1573" i="5"/>
  <c r="M1592" i="5"/>
  <c r="N1592" i="5"/>
  <c r="O1592" i="5"/>
  <c r="L1592" i="5"/>
  <c r="Q1594" i="5"/>
  <c r="M1580" i="5"/>
  <c r="N1580" i="5"/>
  <c r="O1580" i="5"/>
  <c r="L1580" i="5"/>
  <c r="Q1582" i="5"/>
  <c r="Q1575" i="5"/>
  <c r="M1564" i="5"/>
  <c r="N1564" i="5"/>
  <c r="O1564" i="5"/>
  <c r="L1564" i="5"/>
  <c r="Q1566" i="5"/>
  <c r="M1302" i="5"/>
  <c r="Q1315" i="5"/>
  <c r="O1314" i="5"/>
  <c r="N1314" i="5"/>
  <c r="M1314" i="5"/>
  <c r="L1314" i="5"/>
  <c r="N1302" i="5"/>
  <c r="O1302" i="5"/>
  <c r="L1302" i="5"/>
  <c r="Q1305" i="5"/>
  <c r="M1491" i="5"/>
  <c r="M1490" i="5" s="1"/>
  <c r="M1489" i="5" s="1"/>
  <c r="N1491" i="5"/>
  <c r="N1490" i="5" s="1"/>
  <c r="N1489" i="5" s="1"/>
  <c r="O1491" i="5"/>
  <c r="O1490" i="5" s="1"/>
  <c r="O1489" i="5" s="1"/>
  <c r="L1491" i="5"/>
  <c r="L1490" i="5" s="1"/>
  <c r="L1489" i="5" s="1"/>
  <c r="Q1493" i="5"/>
  <c r="Q1409" i="5"/>
  <c r="O1408" i="5"/>
  <c r="N1408" i="5"/>
  <c r="M1408" i="5"/>
  <c r="L1408" i="5"/>
  <c r="Q1399" i="5"/>
  <c r="M1396" i="5"/>
  <c r="N1396" i="5"/>
  <c r="O1396" i="5"/>
  <c r="L1396" i="5"/>
  <c r="Q1381" i="5"/>
  <c r="M1379" i="5"/>
  <c r="N1379" i="5"/>
  <c r="O1379" i="5"/>
  <c r="L1379" i="5"/>
  <c r="Q1376" i="5"/>
  <c r="O1375" i="5"/>
  <c r="N1375" i="5"/>
  <c r="M1375" i="5"/>
  <c r="L1375" i="5"/>
  <c r="M1367" i="5"/>
  <c r="Q1366" i="5"/>
  <c r="M1363" i="5"/>
  <c r="N1363" i="5"/>
  <c r="O1363" i="5"/>
  <c r="L1363" i="5"/>
  <c r="Q1360" i="5"/>
  <c r="O1359" i="5"/>
  <c r="N1359" i="5"/>
  <c r="M1359" i="5"/>
  <c r="L1359" i="5"/>
  <c r="M1347" i="5"/>
  <c r="N1347" i="5"/>
  <c r="O1347" i="5"/>
  <c r="L1347" i="5"/>
  <c r="Q1350" i="5"/>
  <c r="Q1344" i="5"/>
  <c r="O1343" i="5"/>
  <c r="N1343" i="5"/>
  <c r="M1343" i="5"/>
  <c r="L1343" i="5"/>
  <c r="M1331" i="5"/>
  <c r="N1331" i="5"/>
  <c r="O1331" i="5"/>
  <c r="L1331" i="5"/>
  <c r="Q1334" i="5"/>
  <c r="M1318" i="5"/>
  <c r="N1318" i="5"/>
  <c r="O1318" i="5"/>
  <c r="L1318" i="5"/>
  <c r="Q1320" i="5"/>
  <c r="L1287" i="5"/>
  <c r="Q1299" i="5"/>
  <c r="O1298" i="5"/>
  <c r="N1298" i="5"/>
  <c r="M1298" i="5"/>
  <c r="L1298" i="5"/>
  <c r="M1287" i="5"/>
  <c r="N1287" i="5"/>
  <c r="O1287" i="5"/>
  <c r="Q1289" i="5"/>
  <c r="M1272" i="5"/>
  <c r="N1272" i="5"/>
  <c r="O1272" i="5"/>
  <c r="L1272" i="5"/>
  <c r="Q1274" i="5"/>
  <c r="Q1273" i="5"/>
  <c r="Q1269" i="5"/>
  <c r="O1268" i="5"/>
  <c r="N1268" i="5"/>
  <c r="M1268" i="5"/>
  <c r="L1268" i="5"/>
  <c r="Q1259" i="5"/>
  <c r="M1256" i="5"/>
  <c r="O1256" i="5"/>
  <c r="L1256" i="5"/>
  <c r="M1240" i="5"/>
  <c r="L1240" i="5"/>
  <c r="Q1253" i="5"/>
  <c r="O1252" i="5"/>
  <c r="N1252" i="5"/>
  <c r="M1252" i="5"/>
  <c r="L1252" i="5"/>
  <c r="N1240" i="5"/>
  <c r="O1240" i="5"/>
  <c r="Q1243" i="5"/>
  <c r="Q1237" i="5"/>
  <c r="O1236" i="5"/>
  <c r="N1236" i="5"/>
  <c r="M1236" i="5"/>
  <c r="L1236" i="5"/>
  <c r="M1234" i="5"/>
  <c r="M1224" i="5"/>
  <c r="N1224" i="5"/>
  <c r="O1224" i="5"/>
  <c r="L1224" i="5"/>
  <c r="Q1227" i="5"/>
  <c r="Q1221" i="5"/>
  <c r="O1220" i="5"/>
  <c r="N1220" i="5"/>
  <c r="M1220" i="5"/>
  <c r="L1220" i="5"/>
  <c r="M1208" i="5"/>
  <c r="N1208" i="5"/>
  <c r="O1208" i="5"/>
  <c r="L1208" i="5"/>
  <c r="Q1211" i="5"/>
  <c r="Q1205" i="5"/>
  <c r="O1204" i="5"/>
  <c r="N1204" i="5"/>
  <c r="M1204" i="5"/>
  <c r="L1204" i="5"/>
  <c r="M1193" i="5"/>
  <c r="N1193" i="5"/>
  <c r="O1193" i="5"/>
  <c r="L1193" i="5"/>
  <c r="Q1195" i="5"/>
  <c r="M1541" i="5"/>
  <c r="M1536" i="5"/>
  <c r="M1553" i="5"/>
  <c r="O1553" i="5"/>
  <c r="L1553" i="5"/>
  <c r="Q1557" i="5"/>
  <c r="L1541" i="5"/>
  <c r="N1536" i="5"/>
  <c r="O1536" i="5"/>
  <c r="L1536" i="5"/>
  <c r="Q1538" i="5"/>
  <c r="M1539" i="5"/>
  <c r="M1529" i="5"/>
  <c r="N1529" i="5"/>
  <c r="O1529" i="5"/>
  <c r="L1529" i="5"/>
  <c r="Q1531" i="5"/>
  <c r="L1500" i="5"/>
  <c r="M1500" i="5"/>
  <c r="N1500" i="5"/>
  <c r="O1500" i="5"/>
  <c r="Q1522" i="5"/>
  <c r="Q1521" i="5"/>
  <c r="Q1520" i="5"/>
  <c r="M1519" i="5"/>
  <c r="N1519" i="5"/>
  <c r="O1519" i="5"/>
  <c r="L1519" i="5"/>
  <c r="Q1502" i="5"/>
  <c r="Q1488" i="5"/>
  <c r="L1485" i="5"/>
  <c r="L1484" i="5" s="1"/>
  <c r="L1483" i="5" s="1"/>
  <c r="M1485" i="5"/>
  <c r="M1484" i="5" s="1"/>
  <c r="M1483" i="5" s="1"/>
  <c r="N1485" i="5"/>
  <c r="N1484" i="5" s="1"/>
  <c r="N1483" i="5" s="1"/>
  <c r="O1485" i="5"/>
  <c r="O1471" i="5"/>
  <c r="N1471" i="5"/>
  <c r="L1471" i="5"/>
  <c r="M1471" i="5"/>
  <c r="Q1474" i="5"/>
  <c r="Q1472" i="5"/>
  <c r="Q1470" i="5"/>
  <c r="O1468" i="5"/>
  <c r="N1468" i="5"/>
  <c r="M1468" i="5"/>
  <c r="L1468" i="5"/>
  <c r="Q1464" i="5"/>
  <c r="M1462" i="5"/>
  <c r="M1461" i="5" s="1"/>
  <c r="M1460" i="5" s="1"/>
  <c r="N1462" i="5"/>
  <c r="N1461" i="5" s="1"/>
  <c r="N1460" i="5" s="1"/>
  <c r="O1462" i="5"/>
  <c r="O1461" i="5" s="1"/>
  <c r="O1460" i="5" s="1"/>
  <c r="L1462" i="5"/>
  <c r="Q1457" i="5"/>
  <c r="M1455" i="5"/>
  <c r="N1455" i="5"/>
  <c r="O1455" i="5"/>
  <c r="L1455" i="5"/>
  <c r="M1448" i="5"/>
  <c r="N1448" i="5"/>
  <c r="O1448" i="5"/>
  <c r="L1448" i="5"/>
  <c r="Q1450" i="5"/>
  <c r="M1441" i="5"/>
  <c r="Q1445" i="5"/>
  <c r="Q1444" i="5"/>
  <c r="Q1443" i="5"/>
  <c r="Q1442" i="5"/>
  <c r="N1441" i="5"/>
  <c r="N1440" i="5" s="1"/>
  <c r="N1439" i="5" s="1"/>
  <c r="O1441" i="5"/>
  <c r="O1440" i="5" s="1"/>
  <c r="L1441" i="5"/>
  <c r="L1440" i="5" s="1"/>
  <c r="L1439" i="5" s="1"/>
  <c r="M1430" i="5"/>
  <c r="N1430" i="5"/>
  <c r="O1430" i="5"/>
  <c r="L1430" i="5"/>
  <c r="Q1434" i="5"/>
  <c r="M1427" i="5"/>
  <c r="N1427" i="5"/>
  <c r="O1427" i="5"/>
  <c r="L1427" i="5"/>
  <c r="Q1429" i="5"/>
  <c r="M1424" i="5"/>
  <c r="N1424" i="5"/>
  <c r="O1424" i="5"/>
  <c r="L1424" i="5"/>
  <c r="Q1426" i="5"/>
  <c r="M1416" i="5"/>
  <c r="N1416" i="5"/>
  <c r="O1416" i="5"/>
  <c r="L1416" i="5"/>
  <c r="Q1417" i="5"/>
  <c r="M1412" i="5"/>
  <c r="N1412" i="5"/>
  <c r="O1412" i="5"/>
  <c r="L1412" i="5"/>
  <c r="Q1415" i="5"/>
  <c r="Q1414" i="5"/>
  <c r="Q1186" i="5"/>
  <c r="M1184" i="5"/>
  <c r="N1184" i="5"/>
  <c r="O1184" i="5"/>
  <c r="L1184" i="5"/>
  <c r="M1179" i="5"/>
  <c r="N1179" i="5"/>
  <c r="O1179" i="5"/>
  <c r="L1179" i="5"/>
  <c r="M1172" i="5"/>
  <c r="N1172" i="5"/>
  <c r="O1172" i="5"/>
  <c r="L1172" i="5"/>
  <c r="Q1174" i="5"/>
  <c r="Q1173" i="5"/>
  <c r="M1062" i="5"/>
  <c r="L1064" i="5"/>
  <c r="L1062" i="5" s="1"/>
  <c r="Q1602" i="5"/>
  <c r="Q1601" i="5"/>
  <c r="O1600" i="5"/>
  <c r="O1599" i="5" s="1"/>
  <c r="O1598" i="5" s="1"/>
  <c r="N1600" i="5"/>
  <c r="N1599" i="5" s="1"/>
  <c r="N1598" i="5" s="1"/>
  <c r="M1600" i="5"/>
  <c r="M1599" i="5" s="1"/>
  <c r="M1598" i="5" s="1"/>
  <c r="L1600" i="5"/>
  <c r="L1599" i="5" s="1"/>
  <c r="L1598" i="5" s="1"/>
  <c r="Q1593" i="5"/>
  <c r="Q1591" i="5"/>
  <c r="Q1590" i="5"/>
  <c r="Q1589" i="5"/>
  <c r="O1588" i="5"/>
  <c r="N1588" i="5"/>
  <c r="M1588" i="5"/>
  <c r="L1588" i="5"/>
  <c r="Q1587" i="5"/>
  <c r="Q1586" i="5"/>
  <c r="O1585" i="5"/>
  <c r="N1585" i="5"/>
  <c r="M1585" i="5"/>
  <c r="L1585" i="5"/>
  <c r="Q1584" i="5"/>
  <c r="O1583" i="5"/>
  <c r="N1583" i="5"/>
  <c r="M1583" i="5"/>
  <c r="L1583" i="5"/>
  <c r="Q1581" i="5"/>
  <c r="Q1579" i="5"/>
  <c r="O1578" i="5"/>
  <c r="N1578" i="5"/>
  <c r="M1578" i="5"/>
  <c r="L1578" i="5"/>
  <c r="Q1577" i="5"/>
  <c r="O1576" i="5"/>
  <c r="N1576" i="5"/>
  <c r="M1576" i="5"/>
  <c r="L1576" i="5"/>
  <c r="Q1574" i="5"/>
  <c r="Q1572" i="5"/>
  <c r="O1571" i="5"/>
  <c r="N1571" i="5"/>
  <c r="M1571" i="5"/>
  <c r="L1571" i="5"/>
  <c r="Q1570" i="5"/>
  <c r="O1569" i="5"/>
  <c r="N1569" i="5"/>
  <c r="M1569" i="5"/>
  <c r="L1569" i="5"/>
  <c r="Q1568" i="5"/>
  <c r="O1567" i="5"/>
  <c r="N1567" i="5"/>
  <c r="M1567" i="5"/>
  <c r="L1567" i="5"/>
  <c r="Q1565" i="5"/>
  <c r="Q1561" i="5"/>
  <c r="Q1560" i="5"/>
  <c r="Q1559" i="5"/>
  <c r="O1558" i="5"/>
  <c r="N1558" i="5"/>
  <c r="M1558" i="5"/>
  <c r="L1558" i="5"/>
  <c r="Q1556" i="5"/>
  <c r="Q1555" i="5"/>
  <c r="Q1554" i="5"/>
  <c r="Q1552" i="5"/>
  <c r="Q1551" i="5"/>
  <c r="O1550" i="5"/>
  <c r="N1550" i="5"/>
  <c r="M1550" i="5"/>
  <c r="L1550" i="5"/>
  <c r="Q1549" i="5"/>
  <c r="O1548" i="5"/>
  <c r="N1548" i="5"/>
  <c r="M1548" i="5"/>
  <c r="L1548" i="5"/>
  <c r="Q1547" i="5"/>
  <c r="O1546" i="5"/>
  <c r="N1546" i="5"/>
  <c r="M1546" i="5"/>
  <c r="L1546" i="5"/>
  <c r="Q1545" i="5"/>
  <c r="Q1544" i="5"/>
  <c r="Q1543" i="5"/>
  <c r="Q1542" i="5"/>
  <c r="O1541" i="5"/>
  <c r="N1541" i="5"/>
  <c r="Q1540" i="5"/>
  <c r="O1539" i="5"/>
  <c r="N1539" i="5"/>
  <c r="L1539" i="5"/>
  <c r="Q1537" i="5"/>
  <c r="Q1533" i="5"/>
  <c r="O1532" i="5"/>
  <c r="N1532" i="5"/>
  <c r="M1532" i="5"/>
  <c r="L1532" i="5"/>
  <c r="Q1530" i="5"/>
  <c r="Q1526" i="5"/>
  <c r="O1525" i="5"/>
  <c r="N1525" i="5"/>
  <c r="M1525" i="5"/>
  <c r="L1525" i="5"/>
  <c r="Q1524" i="5"/>
  <c r="O1523" i="5"/>
  <c r="N1523" i="5"/>
  <c r="M1523" i="5"/>
  <c r="L1523" i="5"/>
  <c r="Q1518" i="5"/>
  <c r="O1517" i="5"/>
  <c r="N1517" i="5"/>
  <c r="M1517" i="5"/>
  <c r="L1517" i="5"/>
  <c r="Q1516" i="5"/>
  <c r="O1515" i="5"/>
  <c r="N1515" i="5"/>
  <c r="M1515" i="5"/>
  <c r="L1515" i="5"/>
  <c r="Q1514" i="5"/>
  <c r="O1513" i="5"/>
  <c r="N1513" i="5"/>
  <c r="M1513" i="5"/>
  <c r="L1513" i="5"/>
  <c r="Q1512" i="5"/>
  <c r="O1511" i="5"/>
  <c r="N1511" i="5"/>
  <c r="M1511" i="5"/>
  <c r="L1511" i="5"/>
  <c r="Q1510" i="5"/>
  <c r="O1509" i="5"/>
  <c r="N1509" i="5"/>
  <c r="M1509" i="5"/>
  <c r="L1509" i="5"/>
  <c r="Q1508" i="5"/>
  <c r="O1507" i="5"/>
  <c r="N1507" i="5"/>
  <c r="M1507" i="5"/>
  <c r="L1507" i="5"/>
  <c r="Q1506" i="5"/>
  <c r="O1505" i="5"/>
  <c r="N1505" i="5"/>
  <c r="M1505" i="5"/>
  <c r="L1505" i="5"/>
  <c r="Q1504" i="5"/>
  <c r="O1503" i="5"/>
  <c r="N1503" i="5"/>
  <c r="L1503" i="5"/>
  <c r="Q1501" i="5"/>
  <c r="Q1497" i="5"/>
  <c r="O1496" i="5"/>
  <c r="N1496" i="5"/>
  <c r="N1495" i="5" s="1"/>
  <c r="M1496" i="5"/>
  <c r="M1495" i="5" s="1"/>
  <c r="M1494" i="5" s="1"/>
  <c r="L1496" i="5"/>
  <c r="L1495" i="5" s="1"/>
  <c r="L1494" i="5" s="1"/>
  <c r="Q1492" i="5"/>
  <c r="Q1487" i="5"/>
  <c r="Q1486" i="5"/>
  <c r="Q1480" i="5"/>
  <c r="O1479" i="5"/>
  <c r="N1479" i="5"/>
  <c r="M1479" i="5"/>
  <c r="L1479" i="5"/>
  <c r="Q1478" i="5"/>
  <c r="O1477" i="5"/>
  <c r="N1477" i="5"/>
  <c r="M1477" i="5"/>
  <c r="L1477" i="5"/>
  <c r="Q1476" i="5"/>
  <c r="O1475" i="5"/>
  <c r="N1475" i="5"/>
  <c r="M1475" i="5"/>
  <c r="L1475" i="5"/>
  <c r="Q1473" i="5"/>
  <c r="Q1469" i="5"/>
  <c r="Q1463" i="5"/>
  <c r="Q1459" i="5"/>
  <c r="O1458" i="5"/>
  <c r="N1458" i="5"/>
  <c r="M1458" i="5"/>
  <c r="L1458" i="5"/>
  <c r="Q1456" i="5"/>
  <c r="Q1452" i="5"/>
  <c r="O1451" i="5"/>
  <c r="N1451" i="5"/>
  <c r="M1451" i="5"/>
  <c r="L1451" i="5"/>
  <c r="Q1449" i="5"/>
  <c r="Q1438" i="5"/>
  <c r="O1437" i="5"/>
  <c r="N1437" i="5"/>
  <c r="M1437" i="5"/>
  <c r="L1437" i="5"/>
  <c r="Q1436" i="5"/>
  <c r="O1435" i="5"/>
  <c r="N1435" i="5"/>
  <c r="M1435" i="5"/>
  <c r="L1435" i="5"/>
  <c r="Q1433" i="5"/>
  <c r="Q1432" i="5"/>
  <c r="Q1431" i="5"/>
  <c r="Q1428" i="5"/>
  <c r="Q1425" i="5"/>
  <c r="Q1423" i="5"/>
  <c r="O1422" i="5"/>
  <c r="N1422" i="5"/>
  <c r="M1422" i="5"/>
  <c r="L1422" i="5"/>
  <c r="Q1421" i="5"/>
  <c r="O1420" i="5"/>
  <c r="N1420" i="5"/>
  <c r="M1420" i="5"/>
  <c r="L1420" i="5"/>
  <c r="Q1419" i="5"/>
  <c r="Q1418" i="5"/>
  <c r="Q1413" i="5"/>
  <c r="Q1407" i="5"/>
  <c r="O1406" i="5"/>
  <c r="N1406" i="5"/>
  <c r="M1406" i="5"/>
  <c r="L1406" i="5"/>
  <c r="Q1405" i="5"/>
  <c r="O1404" i="5"/>
  <c r="N1404" i="5"/>
  <c r="M1404" i="5"/>
  <c r="L1404" i="5"/>
  <c r="Q1403" i="5"/>
  <c r="O1402" i="5"/>
  <c r="N1402" i="5"/>
  <c r="M1402" i="5"/>
  <c r="L1402" i="5"/>
  <c r="Q1401" i="5"/>
  <c r="O1400" i="5"/>
  <c r="N1400" i="5"/>
  <c r="M1400" i="5"/>
  <c r="L1400" i="5"/>
  <c r="Q1398" i="5"/>
  <c r="Q1397" i="5"/>
  <c r="Q1393" i="5"/>
  <c r="O1392" i="5"/>
  <c r="N1392" i="5"/>
  <c r="M1392" i="5"/>
  <c r="L1392" i="5"/>
  <c r="Q1391" i="5"/>
  <c r="O1390" i="5"/>
  <c r="N1390" i="5"/>
  <c r="M1390" i="5"/>
  <c r="L1390" i="5"/>
  <c r="Q1389" i="5"/>
  <c r="O1388" i="5"/>
  <c r="N1388" i="5"/>
  <c r="M1388" i="5"/>
  <c r="L1388" i="5"/>
  <c r="Q1387" i="5"/>
  <c r="O1386" i="5"/>
  <c r="N1386" i="5"/>
  <c r="M1386" i="5"/>
  <c r="L1386" i="5"/>
  <c r="Q1385" i="5"/>
  <c r="O1384" i="5"/>
  <c r="N1384" i="5"/>
  <c r="M1384" i="5"/>
  <c r="L1384" i="5"/>
  <c r="Q1383" i="5"/>
  <c r="O1382" i="5"/>
  <c r="N1382" i="5"/>
  <c r="M1382" i="5"/>
  <c r="L1382" i="5"/>
  <c r="Q1380" i="5"/>
  <c r="Q1374" i="5"/>
  <c r="O1373" i="5"/>
  <c r="N1373" i="5"/>
  <c r="M1373" i="5"/>
  <c r="L1373" i="5"/>
  <c r="Q1372" i="5"/>
  <c r="O1371" i="5"/>
  <c r="N1371" i="5"/>
  <c r="M1371" i="5"/>
  <c r="L1371" i="5"/>
  <c r="Q1370" i="5"/>
  <c r="O1369" i="5"/>
  <c r="N1369" i="5"/>
  <c r="M1369" i="5"/>
  <c r="L1369" i="5"/>
  <c r="Q1368" i="5"/>
  <c r="O1367" i="5"/>
  <c r="N1367" i="5"/>
  <c r="L1367" i="5"/>
  <c r="Q1365" i="5"/>
  <c r="Q1364" i="5"/>
  <c r="Q1358" i="5"/>
  <c r="O1357" i="5"/>
  <c r="N1357" i="5"/>
  <c r="M1357" i="5"/>
  <c r="L1357" i="5"/>
  <c r="Q1356" i="5"/>
  <c r="O1355" i="5"/>
  <c r="N1355" i="5"/>
  <c r="M1355" i="5"/>
  <c r="L1355" i="5"/>
  <c r="Q1354" i="5"/>
  <c r="O1353" i="5"/>
  <c r="N1353" i="5"/>
  <c r="M1353" i="5"/>
  <c r="L1353" i="5"/>
  <c r="Q1352" i="5"/>
  <c r="O1351" i="5"/>
  <c r="N1351" i="5"/>
  <c r="M1351" i="5"/>
  <c r="L1351" i="5"/>
  <c r="Q1349" i="5"/>
  <c r="Q1348" i="5"/>
  <c r="Q1342" i="5"/>
  <c r="O1341" i="5"/>
  <c r="N1341" i="5"/>
  <c r="M1341" i="5"/>
  <c r="L1341" i="5"/>
  <c r="Q1340" i="5"/>
  <c r="O1339" i="5"/>
  <c r="N1339" i="5"/>
  <c r="M1339" i="5"/>
  <c r="L1339" i="5"/>
  <c r="Q1338" i="5"/>
  <c r="O1337" i="5"/>
  <c r="N1337" i="5"/>
  <c r="M1337" i="5"/>
  <c r="L1337" i="5"/>
  <c r="Q1336" i="5"/>
  <c r="O1335" i="5"/>
  <c r="N1335" i="5"/>
  <c r="M1335" i="5"/>
  <c r="L1335" i="5"/>
  <c r="Q1333" i="5"/>
  <c r="Q1332" i="5"/>
  <c r="Q1328" i="5"/>
  <c r="O1327" i="5"/>
  <c r="N1327" i="5"/>
  <c r="M1327" i="5"/>
  <c r="L1327" i="5"/>
  <c r="Q1326" i="5"/>
  <c r="O1325" i="5"/>
  <c r="N1325" i="5"/>
  <c r="M1325" i="5"/>
  <c r="L1325" i="5"/>
  <c r="Q1324" i="5"/>
  <c r="O1323" i="5"/>
  <c r="N1323" i="5"/>
  <c r="M1323" i="5"/>
  <c r="L1323" i="5"/>
  <c r="Q1322" i="5"/>
  <c r="O1321" i="5"/>
  <c r="N1321" i="5"/>
  <c r="M1321" i="5"/>
  <c r="L1321" i="5"/>
  <c r="Q1319" i="5"/>
  <c r="Q1313" i="5"/>
  <c r="O1312" i="5"/>
  <c r="N1312" i="5"/>
  <c r="M1312" i="5"/>
  <c r="L1312" i="5"/>
  <c r="Q1311" i="5"/>
  <c r="O1310" i="5"/>
  <c r="N1310" i="5"/>
  <c r="M1310" i="5"/>
  <c r="L1310" i="5"/>
  <c r="Q1309" i="5"/>
  <c r="O1308" i="5"/>
  <c r="N1308" i="5"/>
  <c r="M1308" i="5"/>
  <c r="L1308" i="5"/>
  <c r="Q1307" i="5"/>
  <c r="O1306" i="5"/>
  <c r="N1306" i="5"/>
  <c r="M1306" i="5"/>
  <c r="L1306" i="5"/>
  <c r="Q1304" i="5"/>
  <c r="Q1303" i="5"/>
  <c r="Q1297" i="5"/>
  <c r="O1296" i="5"/>
  <c r="N1296" i="5"/>
  <c r="M1296" i="5"/>
  <c r="L1296" i="5"/>
  <c r="Q1295" i="5"/>
  <c r="O1294" i="5"/>
  <c r="N1294" i="5"/>
  <c r="M1294" i="5"/>
  <c r="L1294" i="5"/>
  <c r="Q1293" i="5"/>
  <c r="O1292" i="5"/>
  <c r="N1292" i="5"/>
  <c r="M1292" i="5"/>
  <c r="L1292" i="5"/>
  <c r="Q1291" i="5"/>
  <c r="O1290" i="5"/>
  <c r="N1290" i="5"/>
  <c r="M1290" i="5"/>
  <c r="L1290" i="5"/>
  <c r="Q1288" i="5"/>
  <c r="Q1284" i="5"/>
  <c r="O1283" i="5"/>
  <c r="N1283" i="5"/>
  <c r="M1283" i="5"/>
  <c r="L1283" i="5"/>
  <c r="Q1282" i="5"/>
  <c r="O1281" i="5"/>
  <c r="N1281" i="5"/>
  <c r="M1281" i="5"/>
  <c r="L1281" i="5"/>
  <c r="Q1280" i="5"/>
  <c r="N1279" i="5"/>
  <c r="M1279" i="5"/>
  <c r="L1279" i="5"/>
  <c r="Q1278" i="5"/>
  <c r="O1277" i="5"/>
  <c r="N1277" i="5"/>
  <c r="M1277" i="5"/>
  <c r="L1277" i="5"/>
  <c r="Q1276" i="5"/>
  <c r="O1275" i="5"/>
  <c r="N1275" i="5"/>
  <c r="M1275" i="5"/>
  <c r="L1275" i="5"/>
  <c r="Q1267" i="5"/>
  <c r="O1266" i="5"/>
  <c r="N1266" i="5"/>
  <c r="M1266" i="5"/>
  <c r="L1266" i="5"/>
  <c r="Q1265" i="5"/>
  <c r="O1264" i="5"/>
  <c r="N1264" i="5"/>
  <c r="L1264" i="5"/>
  <c r="Q1263" i="5"/>
  <c r="O1262" i="5"/>
  <c r="N1262" i="5"/>
  <c r="M1262" i="5"/>
  <c r="L1262" i="5"/>
  <c r="Q1261" i="5"/>
  <c r="O1260" i="5"/>
  <c r="N1260" i="5"/>
  <c r="M1260" i="5"/>
  <c r="L1260" i="5"/>
  <c r="Q1258" i="5"/>
  <c r="Q1257" i="5"/>
  <c r="Q1251" i="5"/>
  <c r="O1250" i="5"/>
  <c r="N1250" i="5"/>
  <c r="M1250" i="5"/>
  <c r="L1250" i="5"/>
  <c r="Q1249" i="5"/>
  <c r="O1248" i="5"/>
  <c r="N1248" i="5"/>
  <c r="M1248" i="5"/>
  <c r="L1248" i="5"/>
  <c r="Q1247" i="5"/>
  <c r="O1246" i="5"/>
  <c r="N1246" i="5"/>
  <c r="M1246" i="5"/>
  <c r="L1246" i="5"/>
  <c r="Q1245" i="5"/>
  <c r="O1244" i="5"/>
  <c r="N1244" i="5"/>
  <c r="M1244" i="5"/>
  <c r="L1244" i="5"/>
  <c r="Q1242" i="5"/>
  <c r="Q1241" i="5"/>
  <c r="Q1235" i="5"/>
  <c r="O1234" i="5"/>
  <c r="N1234" i="5"/>
  <c r="L1234" i="5"/>
  <c r="Q1233" i="5"/>
  <c r="O1232" i="5"/>
  <c r="N1232" i="5"/>
  <c r="M1232" i="5"/>
  <c r="L1232" i="5"/>
  <c r="Q1231" i="5"/>
  <c r="O1230" i="5"/>
  <c r="N1230" i="5"/>
  <c r="M1230" i="5"/>
  <c r="L1230" i="5"/>
  <c r="Q1229" i="5"/>
  <c r="O1228" i="5"/>
  <c r="N1228" i="5"/>
  <c r="M1228" i="5"/>
  <c r="L1228" i="5"/>
  <c r="Q1226" i="5"/>
  <c r="Q1225" i="5"/>
  <c r="Q1219" i="5"/>
  <c r="O1218" i="5"/>
  <c r="N1218" i="5"/>
  <c r="M1218" i="5"/>
  <c r="L1218" i="5"/>
  <c r="Q1217" i="5"/>
  <c r="O1216" i="5"/>
  <c r="N1216" i="5"/>
  <c r="M1216" i="5"/>
  <c r="L1216" i="5"/>
  <c r="Q1215" i="5"/>
  <c r="O1214" i="5"/>
  <c r="N1214" i="5"/>
  <c r="M1214" i="5"/>
  <c r="L1214" i="5"/>
  <c r="Q1213" i="5"/>
  <c r="O1212" i="5"/>
  <c r="N1212" i="5"/>
  <c r="M1212" i="5"/>
  <c r="L1212" i="5"/>
  <c r="Q1210" i="5"/>
  <c r="Q1209" i="5"/>
  <c r="Q1203" i="5"/>
  <c r="O1202" i="5"/>
  <c r="N1202" i="5"/>
  <c r="M1202" i="5"/>
  <c r="L1202" i="5"/>
  <c r="Q1201" i="5"/>
  <c r="O1200" i="5"/>
  <c r="N1200" i="5"/>
  <c r="M1200" i="5"/>
  <c r="L1200" i="5"/>
  <c r="Q1199" i="5"/>
  <c r="O1198" i="5"/>
  <c r="N1198" i="5"/>
  <c r="M1198" i="5"/>
  <c r="L1198" i="5"/>
  <c r="Q1197" i="5"/>
  <c r="O1196" i="5"/>
  <c r="N1196" i="5"/>
  <c r="M1196" i="5"/>
  <c r="L1196" i="5"/>
  <c r="Q1194" i="5"/>
  <c r="Q1190" i="5"/>
  <c r="O1189" i="5"/>
  <c r="N1189" i="5"/>
  <c r="M1189" i="5"/>
  <c r="L1189" i="5"/>
  <c r="Q1188" i="5"/>
  <c r="O1187" i="5"/>
  <c r="N1187" i="5"/>
  <c r="M1187" i="5"/>
  <c r="L1187" i="5"/>
  <c r="Q1185" i="5"/>
  <c r="Q1183" i="5"/>
  <c r="O1182" i="5"/>
  <c r="N1182" i="5"/>
  <c r="M1182" i="5"/>
  <c r="L1182" i="5"/>
  <c r="Q1181" i="5"/>
  <c r="Q1180" i="5"/>
  <c r="Q1176" i="5"/>
  <c r="O1175" i="5"/>
  <c r="N1175" i="5"/>
  <c r="M1175" i="5"/>
  <c r="L1175" i="5"/>
  <c r="M1626" i="5"/>
  <c r="N1626" i="5"/>
  <c r="O1626" i="5"/>
  <c r="L1626" i="5"/>
  <c r="O1765" i="5"/>
  <c r="L1766" i="5"/>
  <c r="L1765" i="5" s="1"/>
  <c r="O1757" i="5"/>
  <c r="L1758" i="5"/>
  <c r="L1757" i="5" s="1"/>
  <c r="O1749" i="5"/>
  <c r="L1750" i="5"/>
  <c r="L1749" i="5" s="1"/>
  <c r="L1742" i="5"/>
  <c r="L1741" i="5" s="1"/>
  <c r="O1741" i="5"/>
  <c r="O1733" i="5"/>
  <c r="L1734" i="5"/>
  <c r="L1733" i="5" s="1"/>
  <c r="L1718" i="5"/>
  <c r="L1717" i="5" s="1"/>
  <c r="L1726" i="5"/>
  <c r="L1725" i="5" s="1"/>
  <c r="O1709" i="5"/>
  <c r="L1710" i="5"/>
  <c r="L1709" i="5" s="1"/>
  <c r="L1685" i="5"/>
  <c r="L1693" i="5"/>
  <c r="L1701" i="5"/>
  <c r="L1702" i="5"/>
  <c r="O1693" i="5"/>
  <c r="L1694" i="5"/>
  <c r="L1686" i="5"/>
  <c r="L1678" i="5"/>
  <c r="L1677" i="5" s="1"/>
  <c r="O1669" i="5"/>
  <c r="L1670" i="5"/>
  <c r="N1661" i="5"/>
  <c r="O1661" i="5"/>
  <c r="L1662" i="5"/>
  <c r="O1653" i="5"/>
  <c r="L1654" i="5"/>
  <c r="L1653" i="5" s="1"/>
  <c r="N1646" i="5"/>
  <c r="N1645" i="5" s="1"/>
  <c r="O1646" i="5"/>
  <c r="O1645" i="5" s="1"/>
  <c r="L1646" i="5"/>
  <c r="L1645" i="5" s="1"/>
  <c r="M1638" i="5"/>
  <c r="M1637" i="5" s="1"/>
  <c r="O1637" i="5"/>
  <c r="L1638" i="5"/>
  <c r="L1637" i="5" s="1"/>
  <c r="L1773" i="5"/>
  <c r="Q2758" i="5"/>
  <c r="Q2757" i="5"/>
  <c r="Q2755" i="5"/>
  <c r="Q2753" i="5"/>
  <c r="Q2751" i="5"/>
  <c r="Q2749" i="5"/>
  <c r="Q2747" i="5"/>
  <c r="Q2746" i="5"/>
  <c r="Q2744" i="5"/>
  <c r="Q2743" i="5"/>
  <c r="Q2741" i="5"/>
  <c r="Q2739" i="5"/>
  <c r="Q2738" i="5"/>
  <c r="M2756" i="5"/>
  <c r="N2756" i="5"/>
  <c r="O2756" i="5"/>
  <c r="L2756" i="5"/>
  <c r="O2754" i="5"/>
  <c r="N2754" i="5"/>
  <c r="M2754" i="5"/>
  <c r="L2754" i="5"/>
  <c r="O2752" i="5"/>
  <c r="N2752" i="5"/>
  <c r="M2752" i="5"/>
  <c r="L2752" i="5"/>
  <c r="O2750" i="5"/>
  <c r="N2750" i="5"/>
  <c r="M2750" i="5"/>
  <c r="L2750" i="5"/>
  <c r="M2748" i="5"/>
  <c r="N2748" i="5"/>
  <c r="O2748" i="5"/>
  <c r="L2748" i="5"/>
  <c r="M2745" i="5"/>
  <c r="N2745" i="5"/>
  <c r="O2745" i="5"/>
  <c r="L2745" i="5"/>
  <c r="O2742" i="5"/>
  <c r="N2742" i="5"/>
  <c r="L2742" i="5"/>
  <c r="M2742" i="5"/>
  <c r="M2740" i="5"/>
  <c r="N2740" i="5"/>
  <c r="O2740" i="5"/>
  <c r="L2740" i="5"/>
  <c r="M2737" i="5"/>
  <c r="N2737" i="5"/>
  <c r="O2737" i="5"/>
  <c r="L2737" i="5"/>
  <c r="M2729" i="5"/>
  <c r="N2729" i="5"/>
  <c r="O2729" i="5"/>
  <c r="L2729" i="5"/>
  <c r="M2732" i="5"/>
  <c r="L2734" i="5"/>
  <c r="L2732" i="5"/>
  <c r="Q2735" i="5"/>
  <c r="Q2733" i="5"/>
  <c r="Q2731" i="5"/>
  <c r="Q2730" i="5"/>
  <c r="M2726" i="5"/>
  <c r="N2726" i="5"/>
  <c r="O2726" i="5"/>
  <c r="L2726" i="5"/>
  <c r="M2724" i="5"/>
  <c r="N2724" i="5"/>
  <c r="O2724" i="5"/>
  <c r="L2724" i="5"/>
  <c r="M2721" i="5"/>
  <c r="N2721" i="5"/>
  <c r="O2721" i="5"/>
  <c r="L2721" i="5"/>
  <c r="M2719" i="5"/>
  <c r="N2719" i="5"/>
  <c r="O2719" i="5"/>
  <c r="L2719" i="5"/>
  <c r="O2717" i="5"/>
  <c r="N2717" i="5"/>
  <c r="M2717" i="5"/>
  <c r="L2717" i="5"/>
  <c r="M2715" i="5"/>
  <c r="N2715" i="5"/>
  <c r="O2715" i="5"/>
  <c r="L2715" i="5"/>
  <c r="O2713" i="5"/>
  <c r="N2713" i="5"/>
  <c r="M2713" i="5"/>
  <c r="L2713" i="5"/>
  <c r="O2709" i="5"/>
  <c r="N2709" i="5"/>
  <c r="M2709" i="5"/>
  <c r="L2709" i="5"/>
  <c r="O2707" i="5"/>
  <c r="N2707" i="5"/>
  <c r="M2707" i="5"/>
  <c r="O2705" i="5"/>
  <c r="N2705" i="5"/>
  <c r="M2705" i="5"/>
  <c r="O2703" i="5"/>
  <c r="N2703" i="5"/>
  <c r="M2703" i="5"/>
  <c r="O2701" i="5"/>
  <c r="N2701" i="5"/>
  <c r="M2701" i="5"/>
  <c r="L2707" i="5"/>
  <c r="L2705" i="5"/>
  <c r="L2703" i="5"/>
  <c r="L2701" i="5"/>
  <c r="M2698" i="5"/>
  <c r="N2698" i="5"/>
  <c r="O2698" i="5"/>
  <c r="L2698" i="5"/>
  <c r="Q2727" i="5"/>
  <c r="Q2725" i="5"/>
  <c r="Q2723" i="5"/>
  <c r="Q2722" i="5"/>
  <c r="Q2720" i="5"/>
  <c r="Q2718" i="5"/>
  <c r="Q2716" i="5"/>
  <c r="Q2714" i="5"/>
  <c r="Q2712" i="5"/>
  <c r="Q2711" i="5"/>
  <c r="Q2710" i="5"/>
  <c r="Q2708" i="5"/>
  <c r="Q2706" i="5"/>
  <c r="Q2704" i="5"/>
  <c r="Q2702" i="5"/>
  <c r="Q2700" i="5"/>
  <c r="Q2699" i="5"/>
  <c r="M2691" i="5"/>
  <c r="N2691" i="5"/>
  <c r="O2691" i="5"/>
  <c r="L2691" i="5"/>
  <c r="M2689" i="5"/>
  <c r="N2689" i="5"/>
  <c r="O2689" i="5"/>
  <c r="L2689" i="5"/>
  <c r="Q2693" i="5"/>
  <c r="Q2692" i="5"/>
  <c r="Q2690" i="5"/>
  <c r="M2686" i="5"/>
  <c r="N2686" i="5"/>
  <c r="O2686" i="5"/>
  <c r="L2686" i="5"/>
  <c r="M2683" i="5"/>
  <c r="N2683" i="5"/>
  <c r="O2683" i="5"/>
  <c r="L2683" i="5"/>
  <c r="M2681" i="5"/>
  <c r="N2681" i="5"/>
  <c r="O2681" i="5"/>
  <c r="L2681" i="5"/>
  <c r="M2677" i="5"/>
  <c r="N2677" i="5"/>
  <c r="O2677" i="5"/>
  <c r="L2677" i="5"/>
  <c r="M2675" i="5"/>
  <c r="N2675" i="5"/>
  <c r="O2675" i="5"/>
  <c r="L2675" i="5"/>
  <c r="M2672" i="5"/>
  <c r="N2672" i="5"/>
  <c r="O2672" i="5"/>
  <c r="L2672" i="5"/>
  <c r="M2670" i="5"/>
  <c r="N2670" i="5"/>
  <c r="O2670" i="5"/>
  <c r="L2670" i="5"/>
  <c r="M2666" i="5"/>
  <c r="N2666" i="5"/>
  <c r="O2666" i="5"/>
  <c r="L2666" i="5"/>
  <c r="M2664" i="5"/>
  <c r="N2664" i="5"/>
  <c r="O2664" i="5"/>
  <c r="L2664" i="5"/>
  <c r="M2662" i="5"/>
  <c r="N2662" i="5"/>
  <c r="O2662" i="5"/>
  <c r="L2662" i="5"/>
  <c r="M2660" i="5"/>
  <c r="N2660" i="5"/>
  <c r="O2660" i="5"/>
  <c r="L2660" i="5"/>
  <c r="M2658" i="5"/>
  <c r="N2658" i="5"/>
  <c r="O2658" i="5"/>
  <c r="L2658" i="5"/>
  <c r="M2656" i="5"/>
  <c r="N2656" i="5"/>
  <c r="O2656" i="5"/>
  <c r="M2654" i="5"/>
  <c r="N2654" i="5"/>
  <c r="O2654" i="5"/>
  <c r="M2652" i="5"/>
  <c r="N2652" i="5"/>
  <c r="O2652" i="5"/>
  <c r="M2650" i="5"/>
  <c r="N2650" i="5"/>
  <c r="O2650" i="5"/>
  <c r="L2650" i="5"/>
  <c r="L2647" i="5"/>
  <c r="L2656" i="5"/>
  <c r="L2654" i="5"/>
  <c r="L2652" i="5"/>
  <c r="M2647" i="5"/>
  <c r="N2647" i="5"/>
  <c r="O2647" i="5"/>
  <c r="O2645" i="5"/>
  <c r="N2645" i="5"/>
  <c r="M2645" i="5"/>
  <c r="L2645" i="5"/>
  <c r="M2642" i="5"/>
  <c r="N2642" i="5"/>
  <c r="O2642" i="5"/>
  <c r="L2642" i="5"/>
  <c r="Q2687" i="5"/>
  <c r="Q2685" i="5"/>
  <c r="Q2684" i="5"/>
  <c r="Q2682" i="5"/>
  <c r="Q2680" i="5"/>
  <c r="Q2679" i="5"/>
  <c r="Q2678" i="5"/>
  <c r="Q2676" i="5"/>
  <c r="Q2674" i="5"/>
  <c r="Q2673" i="5"/>
  <c r="Q2671" i="5"/>
  <c r="Q2669" i="5"/>
  <c r="Q2668" i="5"/>
  <c r="Q2667" i="5"/>
  <c r="Q2665" i="5"/>
  <c r="Q2663" i="5"/>
  <c r="Q2661" i="5"/>
  <c r="Q2659" i="5"/>
  <c r="Q2657" i="5"/>
  <c r="Q2655" i="5"/>
  <c r="Q2653" i="5"/>
  <c r="Q2651" i="5"/>
  <c r="Q2649" i="5"/>
  <c r="Q2648" i="5"/>
  <c r="Q2646" i="5"/>
  <c r="Q2644" i="5"/>
  <c r="Q2643" i="5"/>
  <c r="M2637" i="5"/>
  <c r="M2636" i="5" s="1"/>
  <c r="N2637" i="5"/>
  <c r="N2636" i="5" s="1"/>
  <c r="O2637" i="5"/>
  <c r="O2636" i="5" s="1"/>
  <c r="L2637" i="5"/>
  <c r="L2636" i="5" s="1"/>
  <c r="Q2638" i="5"/>
  <c r="M2634" i="5"/>
  <c r="N2634" i="5"/>
  <c r="N2633" i="5" s="1"/>
  <c r="O2634" i="5"/>
  <c r="O2633" i="5" s="1"/>
  <c r="L2634" i="5"/>
  <c r="L2633" i="5" s="1"/>
  <c r="Q2635" i="5"/>
  <c r="M2631" i="5"/>
  <c r="N2631" i="5"/>
  <c r="O2631" i="5"/>
  <c r="L2631" i="5"/>
  <c r="L2629" i="5"/>
  <c r="M2627" i="5"/>
  <c r="L2627" i="5"/>
  <c r="L2625" i="5"/>
  <c r="M2623" i="5"/>
  <c r="N2623" i="5"/>
  <c r="O2623" i="5"/>
  <c r="L2623" i="5"/>
  <c r="L2620" i="5"/>
  <c r="M2618" i="5"/>
  <c r="N2618" i="5"/>
  <c r="O2618" i="5"/>
  <c r="L2618" i="5"/>
  <c r="Q2616" i="5"/>
  <c r="Q2614" i="5"/>
  <c r="Q2613" i="5"/>
  <c r="L2615" i="5"/>
  <c r="L2612" i="5"/>
  <c r="O2609" i="5"/>
  <c r="N2609" i="5"/>
  <c r="M2609" i="5"/>
  <c r="L2609" i="5"/>
  <c r="O2607" i="5"/>
  <c r="N2607" i="5"/>
  <c r="M2607" i="5"/>
  <c r="L2607" i="5"/>
  <c r="M2604" i="5"/>
  <c r="N2604" i="5"/>
  <c r="O2604" i="5"/>
  <c r="L2604" i="5"/>
  <c r="Q2632" i="5"/>
  <c r="Q2630" i="5"/>
  <c r="Q2628" i="5"/>
  <c r="Q2626" i="5"/>
  <c r="Q2624" i="5"/>
  <c r="Q2622" i="5"/>
  <c r="Q2621" i="5"/>
  <c r="Q2619" i="5"/>
  <c r="Q2610" i="5"/>
  <c r="Q2608" i="5"/>
  <c r="Q2606" i="5"/>
  <c r="Q2605" i="5"/>
  <c r="O2600" i="5"/>
  <c r="N2600" i="5"/>
  <c r="M2600" i="5"/>
  <c r="L2600" i="5"/>
  <c r="M2597" i="5"/>
  <c r="N2597" i="5"/>
  <c r="O2597" i="5"/>
  <c r="L2597" i="5"/>
  <c r="Q2601" i="5"/>
  <c r="Q2599" i="5"/>
  <c r="Q2598" i="5"/>
  <c r="L2587" i="5"/>
  <c r="L2590" i="5"/>
  <c r="M2594" i="5"/>
  <c r="N2594" i="5"/>
  <c r="O2594" i="5"/>
  <c r="L2594" i="5"/>
  <c r="M2590" i="5"/>
  <c r="N2590" i="5"/>
  <c r="O2590" i="5"/>
  <c r="M2587" i="5"/>
  <c r="N2587" i="5"/>
  <c r="O2587" i="5"/>
  <c r="M2585" i="5"/>
  <c r="N2585" i="5"/>
  <c r="O2585" i="5"/>
  <c r="L2585" i="5"/>
  <c r="M2583" i="5"/>
  <c r="N2583" i="5"/>
  <c r="O2583" i="5"/>
  <c r="L2583" i="5"/>
  <c r="O2580" i="5"/>
  <c r="M2580" i="5"/>
  <c r="N2580" i="5"/>
  <c r="L2580" i="5"/>
  <c r="Q2595" i="5"/>
  <c r="Q2593" i="5"/>
  <c r="Q2592" i="5"/>
  <c r="Q2591" i="5"/>
  <c r="Q2589" i="5"/>
  <c r="Q2588" i="5"/>
  <c r="Q2586" i="5"/>
  <c r="Q2584" i="5"/>
  <c r="Q2582" i="5"/>
  <c r="Q2581" i="5"/>
  <c r="O2577" i="5"/>
  <c r="N2577" i="5"/>
  <c r="M2577" i="5"/>
  <c r="L2577" i="5"/>
  <c r="O2575" i="5"/>
  <c r="N2575" i="5"/>
  <c r="M2575" i="5"/>
  <c r="L2575" i="5"/>
  <c r="O2573" i="5"/>
  <c r="N2573" i="5"/>
  <c r="M2573" i="5"/>
  <c r="L2573" i="5"/>
  <c r="M2571" i="5"/>
  <c r="N2571" i="5"/>
  <c r="O2571" i="5"/>
  <c r="L2571" i="5"/>
  <c r="M2568" i="5"/>
  <c r="N2568" i="5"/>
  <c r="O2568" i="5"/>
  <c r="L2568" i="5"/>
  <c r="M2566" i="5"/>
  <c r="N2566" i="5"/>
  <c r="O2566" i="5"/>
  <c r="L2566" i="5"/>
  <c r="M2563" i="5"/>
  <c r="N2563" i="5"/>
  <c r="O2563" i="5"/>
  <c r="L2563" i="5"/>
  <c r="Q2578" i="5"/>
  <c r="Q2576" i="5"/>
  <c r="Q2574" i="5"/>
  <c r="Q2572" i="5"/>
  <c r="Q2570" i="5"/>
  <c r="Q2569" i="5"/>
  <c r="Q2567" i="5"/>
  <c r="Q2565" i="5"/>
  <c r="Q2564" i="5"/>
  <c r="Q2561" i="5"/>
  <c r="M2560" i="5"/>
  <c r="N2560" i="5"/>
  <c r="O2560" i="5"/>
  <c r="L2560" i="5"/>
  <c r="M2557" i="5"/>
  <c r="N2557" i="5"/>
  <c r="O2557" i="5"/>
  <c r="L2557" i="5"/>
  <c r="M2555" i="5"/>
  <c r="N2555" i="5"/>
  <c r="O2555" i="5"/>
  <c r="L2555" i="5"/>
  <c r="M2552" i="5"/>
  <c r="N2552" i="5"/>
  <c r="O2552" i="5"/>
  <c r="L2552" i="5"/>
  <c r="O2550" i="5"/>
  <c r="N2550" i="5"/>
  <c r="M2550" i="5"/>
  <c r="L2550" i="5"/>
  <c r="M2546" i="5"/>
  <c r="N2546" i="5"/>
  <c r="O2546" i="5"/>
  <c r="L2546" i="5"/>
  <c r="Q2548" i="5"/>
  <c r="M2543" i="5"/>
  <c r="N2543" i="5"/>
  <c r="O2543" i="5"/>
  <c r="L2543" i="5"/>
  <c r="M2540" i="5"/>
  <c r="N2540" i="5"/>
  <c r="O2540" i="5"/>
  <c r="L2540" i="5"/>
  <c r="M2537" i="5"/>
  <c r="N2537" i="5"/>
  <c r="O2537" i="5"/>
  <c r="L2537" i="5"/>
  <c r="M2535" i="5"/>
  <c r="N2535" i="5"/>
  <c r="O2535" i="5"/>
  <c r="L2535" i="5"/>
  <c r="O2532" i="5"/>
  <c r="N2532" i="5"/>
  <c r="M2532" i="5"/>
  <c r="L2532" i="5"/>
  <c r="L2528" i="5"/>
  <c r="M2528" i="5"/>
  <c r="N2528" i="5"/>
  <c r="O2528" i="5"/>
  <c r="M2525" i="5"/>
  <c r="N2525" i="5"/>
  <c r="O2525" i="5"/>
  <c r="L2525" i="5"/>
  <c r="M2522" i="5"/>
  <c r="N2522" i="5"/>
  <c r="L2522" i="5"/>
  <c r="M2520" i="5"/>
  <c r="N2520" i="5"/>
  <c r="O2520" i="5"/>
  <c r="L2520" i="5"/>
  <c r="M2517" i="5"/>
  <c r="N2517" i="5"/>
  <c r="O2517" i="5"/>
  <c r="L2517" i="5"/>
  <c r="M2514" i="5"/>
  <c r="N2514" i="5"/>
  <c r="O2514" i="5"/>
  <c r="L2514" i="5"/>
  <c r="M2511" i="5"/>
  <c r="N2511" i="5"/>
  <c r="O2511" i="5"/>
  <c r="L2511" i="5"/>
  <c r="M2507" i="5"/>
  <c r="N2507" i="5"/>
  <c r="O2507" i="5"/>
  <c r="L2507" i="5"/>
  <c r="Q2508" i="5"/>
  <c r="M2504" i="5"/>
  <c r="N2504" i="5"/>
  <c r="O2504" i="5"/>
  <c r="L2504" i="5"/>
  <c r="M2501" i="5"/>
  <c r="N2501" i="5"/>
  <c r="O2501" i="5"/>
  <c r="L2501" i="5"/>
  <c r="M2498" i="5"/>
  <c r="N2498" i="5"/>
  <c r="O2498" i="5"/>
  <c r="L2498" i="5"/>
  <c r="L2496" i="5"/>
  <c r="O2494" i="5"/>
  <c r="N2494" i="5"/>
  <c r="M2494" i="5"/>
  <c r="L2494" i="5"/>
  <c r="O2496" i="5"/>
  <c r="N2496" i="5"/>
  <c r="M2496" i="5"/>
  <c r="M2491" i="5"/>
  <c r="N2491" i="5"/>
  <c r="O2491" i="5"/>
  <c r="L2491" i="5"/>
  <c r="M2487" i="5"/>
  <c r="N2487" i="5"/>
  <c r="O2487" i="5"/>
  <c r="L2487" i="5"/>
  <c r="O2484" i="5"/>
  <c r="N2484" i="5"/>
  <c r="M2484" i="5"/>
  <c r="L2484" i="5"/>
  <c r="O2481" i="5"/>
  <c r="N2481" i="5"/>
  <c r="M2481" i="5"/>
  <c r="L2481" i="5"/>
  <c r="O2478" i="5"/>
  <c r="N2478" i="5"/>
  <c r="M2478" i="5"/>
  <c r="L2478" i="5"/>
  <c r="O2476" i="5"/>
  <c r="N2476" i="5"/>
  <c r="M2476" i="5"/>
  <c r="L2476" i="5"/>
  <c r="M2474" i="5"/>
  <c r="N2474" i="5"/>
  <c r="O2474" i="5"/>
  <c r="L2474" i="5"/>
  <c r="M2470" i="5"/>
  <c r="N2470" i="5"/>
  <c r="O2470" i="5"/>
  <c r="L2470" i="5"/>
  <c r="M2467" i="5"/>
  <c r="N2467" i="5"/>
  <c r="O2467" i="5"/>
  <c r="L2467" i="5"/>
  <c r="M2465" i="5"/>
  <c r="N2465" i="5"/>
  <c r="O2465" i="5"/>
  <c r="L2465" i="5"/>
  <c r="M2463" i="5"/>
  <c r="N2463" i="5"/>
  <c r="O2463" i="5"/>
  <c r="L2463" i="5"/>
  <c r="M2460" i="5"/>
  <c r="N2460" i="5"/>
  <c r="O2460" i="5"/>
  <c r="L2460" i="5"/>
  <c r="M2458" i="5"/>
  <c r="N2458" i="5"/>
  <c r="O2458" i="5"/>
  <c r="L2458" i="5"/>
  <c r="M2455" i="5"/>
  <c r="N2455" i="5"/>
  <c r="O2455" i="5"/>
  <c r="L2455" i="5"/>
  <c r="M2451" i="5"/>
  <c r="N2451" i="5"/>
  <c r="O2451" i="5"/>
  <c r="L2451" i="5"/>
  <c r="Q2452" i="5"/>
  <c r="L2445" i="5"/>
  <c r="M2448" i="5"/>
  <c r="N2448" i="5"/>
  <c r="O2448" i="5"/>
  <c r="L2448" i="5"/>
  <c r="M2445" i="5"/>
  <c r="N2445" i="5"/>
  <c r="O2445" i="5"/>
  <c r="M2443" i="5"/>
  <c r="N2443" i="5"/>
  <c r="O2443" i="5"/>
  <c r="L2443" i="5"/>
  <c r="M2440" i="5"/>
  <c r="N2440" i="5"/>
  <c r="O2440" i="5"/>
  <c r="L2440" i="5"/>
  <c r="O2438" i="5"/>
  <c r="N2438" i="5"/>
  <c r="M2438" i="5"/>
  <c r="L2438" i="5"/>
  <c r="O2435" i="5"/>
  <c r="N2435" i="5"/>
  <c r="M2435" i="5"/>
  <c r="O2431" i="5"/>
  <c r="N2431" i="5"/>
  <c r="M2431" i="5"/>
  <c r="L2435" i="5"/>
  <c r="L2431" i="5"/>
  <c r="Q2559" i="5"/>
  <c r="Q2558" i="5"/>
  <c r="Q2556" i="5"/>
  <c r="Q2554" i="5"/>
  <c r="Q2553" i="5"/>
  <c r="Q2551" i="5"/>
  <c r="Q2549" i="5"/>
  <c r="Q2547" i="5"/>
  <c r="Q2544" i="5"/>
  <c r="Q2542" i="5"/>
  <c r="Q2541" i="5"/>
  <c r="Q2539" i="5"/>
  <c r="Q2538" i="5"/>
  <c r="Q2536" i="5"/>
  <c r="Q2534" i="5"/>
  <c r="Q2533" i="5"/>
  <c r="Q2531" i="5"/>
  <c r="Q2530" i="5"/>
  <c r="Q2529" i="5"/>
  <c r="Q2526" i="5"/>
  <c r="Q2524" i="5"/>
  <c r="Q2523" i="5"/>
  <c r="Q2521" i="5"/>
  <c r="Q2519" i="5"/>
  <c r="Q2518" i="5"/>
  <c r="Q2516" i="5"/>
  <c r="Q2515" i="5"/>
  <c r="Q2513" i="5"/>
  <c r="Q2512" i="5"/>
  <c r="Q2510" i="5"/>
  <c r="Q2509" i="5"/>
  <c r="Q2505" i="5"/>
  <c r="Q2503" i="5"/>
  <c r="Q2502" i="5"/>
  <c r="Q2500" i="5"/>
  <c r="Q2499" i="5"/>
  <c r="Q2497" i="5"/>
  <c r="Q2495" i="5"/>
  <c r="Q2493" i="5"/>
  <c r="Q2492" i="5"/>
  <c r="Q2490" i="5"/>
  <c r="Q2489" i="5"/>
  <c r="Q2488" i="5"/>
  <c r="Q2485" i="5"/>
  <c r="Q2483" i="5"/>
  <c r="Q2482" i="5"/>
  <c r="Q2480" i="5"/>
  <c r="Q2479" i="5"/>
  <c r="Q2477" i="5"/>
  <c r="Q2475" i="5"/>
  <c r="Q2473" i="5"/>
  <c r="Q2472" i="5"/>
  <c r="Q2471" i="5"/>
  <c r="Q2468" i="5"/>
  <c r="Q2466" i="5"/>
  <c r="Q2464" i="5"/>
  <c r="Q2462" i="5"/>
  <c r="Q2461" i="5"/>
  <c r="Q2459" i="5"/>
  <c r="Q2457" i="5"/>
  <c r="Q2456" i="5"/>
  <c r="Q2454" i="5"/>
  <c r="Q2453" i="5"/>
  <c r="Q2449" i="5"/>
  <c r="Q2447" i="5"/>
  <c r="Q2446" i="5"/>
  <c r="Q2444" i="5"/>
  <c r="Q2442" i="5"/>
  <c r="Q2441" i="5"/>
  <c r="Q2439" i="5"/>
  <c r="Q2437" i="5"/>
  <c r="Q2436" i="5"/>
  <c r="Q2434" i="5"/>
  <c r="Q2433" i="5"/>
  <c r="Q2432" i="5"/>
  <c r="M2428" i="5"/>
  <c r="N2428" i="5"/>
  <c r="O2428" i="5"/>
  <c r="L2428" i="5"/>
  <c r="M2425" i="5"/>
  <c r="N2425" i="5"/>
  <c r="O2425" i="5"/>
  <c r="L2425" i="5"/>
  <c r="M2423" i="5"/>
  <c r="N2423" i="5"/>
  <c r="O2423" i="5"/>
  <c r="L2423" i="5"/>
  <c r="L2420" i="5"/>
  <c r="L2418" i="5"/>
  <c r="L2415" i="5"/>
  <c r="Q2412" i="5"/>
  <c r="Q2413" i="5"/>
  <c r="M2411" i="5"/>
  <c r="N2411" i="5"/>
  <c r="O2411" i="5"/>
  <c r="L2411" i="5"/>
  <c r="M2391" i="5"/>
  <c r="N2391" i="5"/>
  <c r="O2391" i="5"/>
  <c r="M2402" i="5"/>
  <c r="M2405" i="5"/>
  <c r="L2408" i="5"/>
  <c r="L2405" i="5"/>
  <c r="L2402" i="5"/>
  <c r="L2399" i="5"/>
  <c r="L2397" i="5"/>
  <c r="L2395" i="5"/>
  <c r="L2391" i="5"/>
  <c r="M2388" i="5"/>
  <c r="N2388" i="5"/>
  <c r="O2388" i="5"/>
  <c r="L2388" i="5"/>
  <c r="M2385" i="5"/>
  <c r="N2385" i="5"/>
  <c r="O2385" i="5"/>
  <c r="L2385" i="5"/>
  <c r="M2382" i="5"/>
  <c r="N2382" i="5"/>
  <c r="O2382" i="5"/>
  <c r="L2382" i="5"/>
  <c r="O2380" i="5"/>
  <c r="M2380" i="5"/>
  <c r="N2380" i="5"/>
  <c r="L2380" i="5"/>
  <c r="M2378" i="5"/>
  <c r="L2378" i="5"/>
  <c r="O2371" i="5"/>
  <c r="N2371" i="5"/>
  <c r="M2371" i="5"/>
  <c r="M2375" i="5"/>
  <c r="L2375" i="5"/>
  <c r="L2371" i="5"/>
  <c r="M2368" i="5"/>
  <c r="N2368" i="5"/>
  <c r="O2368" i="5"/>
  <c r="M2365" i="5"/>
  <c r="N2365" i="5"/>
  <c r="O2365" i="5"/>
  <c r="M2362" i="5"/>
  <c r="N2362" i="5"/>
  <c r="O2362" i="5"/>
  <c r="M2360" i="5"/>
  <c r="N2360" i="5"/>
  <c r="O2360" i="5"/>
  <c r="M2357" i="5"/>
  <c r="N2357" i="5"/>
  <c r="O2357" i="5"/>
  <c r="L2357" i="5"/>
  <c r="Q2354" i="5"/>
  <c r="Q2355" i="5"/>
  <c r="Q2356" i="5"/>
  <c r="Q2358" i="5"/>
  <c r="Q2359" i="5"/>
  <c r="Q2361" i="5"/>
  <c r="Q2363" i="5"/>
  <c r="Q2364" i="5"/>
  <c r="M2353" i="5"/>
  <c r="N2353" i="5"/>
  <c r="O2353" i="5"/>
  <c r="L2368" i="5"/>
  <c r="L2365" i="5"/>
  <c r="L2362" i="5"/>
  <c r="L2360" i="5"/>
  <c r="L2353" i="5"/>
  <c r="M2350" i="5"/>
  <c r="N2350" i="5"/>
  <c r="O2350" i="5"/>
  <c r="L2350" i="5"/>
  <c r="M2347" i="5"/>
  <c r="N2347" i="5"/>
  <c r="O2347" i="5"/>
  <c r="L2347" i="5"/>
  <c r="M2344" i="5"/>
  <c r="N2344" i="5"/>
  <c r="O2344" i="5"/>
  <c r="L2344" i="5"/>
  <c r="M2342" i="5"/>
  <c r="N2342" i="5"/>
  <c r="O2342" i="5"/>
  <c r="L2342" i="5"/>
  <c r="M2340" i="5"/>
  <c r="N2340" i="5"/>
  <c r="O2340" i="5"/>
  <c r="L2340" i="5"/>
  <c r="L2337" i="5"/>
  <c r="M2334" i="5"/>
  <c r="L2334" i="5"/>
  <c r="Q2332" i="5"/>
  <c r="M2331" i="5"/>
  <c r="N2331" i="5"/>
  <c r="O2331" i="5"/>
  <c r="L2331" i="5"/>
  <c r="M2337" i="5"/>
  <c r="N2337" i="5"/>
  <c r="O2337" i="5"/>
  <c r="Q2429" i="5"/>
  <c r="Q2427" i="5"/>
  <c r="Q2426" i="5"/>
  <c r="Q2424" i="5"/>
  <c r="Q2422" i="5"/>
  <c r="Q2421" i="5"/>
  <c r="Q2419" i="5"/>
  <c r="Q2417" i="5"/>
  <c r="Q2416" i="5"/>
  <c r="Q2414" i="5"/>
  <c r="Q2409" i="5"/>
  <c r="Q2407" i="5"/>
  <c r="Q2406" i="5"/>
  <c r="Q2404" i="5"/>
  <c r="Q2403" i="5"/>
  <c r="Q2401" i="5"/>
  <c r="Q2400" i="5"/>
  <c r="Q2398" i="5"/>
  <c r="Q2396" i="5"/>
  <c r="Q2394" i="5"/>
  <c r="Q2393" i="5"/>
  <c r="Q2392" i="5"/>
  <c r="Q2389" i="5"/>
  <c r="Q2387" i="5"/>
  <c r="Q2386" i="5"/>
  <c r="Q2384" i="5"/>
  <c r="Q2383" i="5"/>
  <c r="Q2381" i="5"/>
  <c r="Q2379" i="5"/>
  <c r="Q2377" i="5"/>
  <c r="Q2376" i="5"/>
  <c r="Q2374" i="5"/>
  <c r="Q2373" i="5"/>
  <c r="Q2372" i="5"/>
  <c r="Q2369" i="5"/>
  <c r="Q2367" i="5"/>
  <c r="Q2366" i="5"/>
  <c r="Q2351" i="5"/>
  <c r="Q2349" i="5"/>
  <c r="Q2348" i="5"/>
  <c r="Q2346" i="5"/>
  <c r="Q2345" i="5"/>
  <c r="Q2343" i="5"/>
  <c r="Q2341" i="5"/>
  <c r="Q2339" i="5"/>
  <c r="Q2338" i="5"/>
  <c r="Q2335" i="5"/>
  <c r="Q2333" i="5"/>
  <c r="L2310" i="5"/>
  <c r="L2309" i="5" s="1"/>
  <c r="M2310" i="5"/>
  <c r="M2309" i="5" s="1"/>
  <c r="N2310" i="5"/>
  <c r="M2320" i="5"/>
  <c r="M2319" i="5" s="1"/>
  <c r="L2320" i="5"/>
  <c r="L2319" i="5" s="1"/>
  <c r="O2315" i="5"/>
  <c r="N2316" i="5"/>
  <c r="N2315" i="5" s="1"/>
  <c r="M2316" i="5"/>
  <c r="M2315" i="5" s="1"/>
  <c r="L2316" i="5"/>
  <c r="L2315" i="5" s="1"/>
  <c r="M2304" i="5"/>
  <c r="M2303" i="5" s="1"/>
  <c r="L2304" i="5"/>
  <c r="M2298" i="5"/>
  <c r="M2297" i="5" s="1"/>
  <c r="L2298" i="5"/>
  <c r="L2297" i="5" s="1"/>
  <c r="N2293" i="5"/>
  <c r="M2294" i="5"/>
  <c r="M2293" i="5" s="1"/>
  <c r="L2294" i="5"/>
  <c r="L2293" i="5" s="1"/>
  <c r="M2288" i="5"/>
  <c r="L2288" i="5"/>
  <c r="L2287" i="5" s="1"/>
  <c r="M2282" i="5"/>
  <c r="M2281" i="5" s="1"/>
  <c r="L2282" i="5"/>
  <c r="L2281" i="5" s="1"/>
  <c r="N2276" i="5"/>
  <c r="N2275" i="5" s="1"/>
  <c r="M2276" i="5"/>
  <c r="M2275" i="5" s="1"/>
  <c r="L2276" i="5"/>
  <c r="L2275" i="5" s="1"/>
  <c r="M2270" i="5"/>
  <c r="M2269" i="5" s="1"/>
  <c r="O2269" i="5"/>
  <c r="L2270" i="5"/>
  <c r="L2269" i="5" s="1"/>
  <c r="L2264" i="5"/>
  <c r="L2263" i="5" s="1"/>
  <c r="M2264" i="5"/>
  <c r="M2263" i="5" s="1"/>
  <c r="M2258" i="5"/>
  <c r="M2257" i="5" s="1"/>
  <c r="N2258" i="5"/>
  <c r="N2257" i="5" s="1"/>
  <c r="Q2257" i="5" s="1"/>
  <c r="L2258" i="5"/>
  <c r="L2257" i="5" s="1"/>
  <c r="L2247" i="5"/>
  <c r="L2249" i="5"/>
  <c r="L2251" i="5"/>
  <c r="O2255" i="5"/>
  <c r="N2255" i="5"/>
  <c r="M2255" i="5"/>
  <c r="L2255" i="5"/>
  <c r="L2245" i="5"/>
  <c r="Q2327" i="5"/>
  <c r="Q2322" i="5"/>
  <c r="Q2318" i="5"/>
  <c r="Q2312" i="5"/>
  <c r="Q2296" i="5"/>
  <c r="Q2272" i="5"/>
  <c r="Q2266" i="5"/>
  <c r="Q2260" i="5"/>
  <c r="Q2256" i="5"/>
  <c r="Q2253" i="5"/>
  <c r="Q2252" i="5"/>
  <c r="Q2250" i="5"/>
  <c r="Q2248" i="5"/>
  <c r="Q2246" i="5"/>
  <c r="O2172" i="5"/>
  <c r="O2171" i="5" s="1"/>
  <c r="N2172" i="5"/>
  <c r="N2171" i="5" s="1"/>
  <c r="M2172" i="5"/>
  <c r="M2171" i="5" s="1"/>
  <c r="L2172" i="5"/>
  <c r="L2171" i="5" s="1"/>
  <c r="L2168" i="5"/>
  <c r="L2167" i="5" s="1"/>
  <c r="M2168" i="5"/>
  <c r="M2167" i="5" s="1"/>
  <c r="N2168" i="5"/>
  <c r="O2168" i="5"/>
  <c r="O2167" i="5" s="1"/>
  <c r="M2165" i="5"/>
  <c r="M2163" i="5" s="1"/>
  <c r="N2165" i="5"/>
  <c r="N2163" i="5" s="1"/>
  <c r="L2165" i="5"/>
  <c r="L2163" i="5" s="1"/>
  <c r="M2161" i="5"/>
  <c r="N2161" i="5"/>
  <c r="O2161" i="5"/>
  <c r="L2161" i="5"/>
  <c r="M2158" i="5"/>
  <c r="N2158" i="5"/>
  <c r="O2158" i="5"/>
  <c r="L2158" i="5"/>
  <c r="L2155" i="5"/>
  <c r="M2155" i="5"/>
  <c r="N2155" i="5"/>
  <c r="O2155" i="5"/>
  <c r="M2153" i="5"/>
  <c r="O2153" i="5"/>
  <c r="L2153" i="5"/>
  <c r="M2148" i="5"/>
  <c r="N2148" i="5"/>
  <c r="O2148" i="5"/>
  <c r="L2148" i="5"/>
  <c r="M2145" i="5"/>
  <c r="N2145" i="5"/>
  <c r="O2145" i="5"/>
  <c r="L2145" i="5"/>
  <c r="M2143" i="5"/>
  <c r="N2143" i="5"/>
  <c r="O2143" i="5"/>
  <c r="L2143" i="5"/>
  <c r="Q2170" i="5"/>
  <c r="Q2169" i="5"/>
  <c r="Q2166" i="5"/>
  <c r="Q2162" i="5"/>
  <c r="Q2160" i="5"/>
  <c r="Q2159" i="5"/>
  <c r="Q2157" i="5"/>
  <c r="Q2156" i="5"/>
  <c r="Q2154" i="5"/>
  <c r="Q2151" i="5"/>
  <c r="Q2150" i="5" s="1"/>
  <c r="Q2149" i="5"/>
  <c r="Q2147" i="5"/>
  <c r="Q2146" i="5"/>
  <c r="Q2144" i="5"/>
  <c r="M1949" i="5"/>
  <c r="N1949" i="5"/>
  <c r="O1949" i="5"/>
  <c r="L1949" i="5"/>
  <c r="O1947" i="5"/>
  <c r="N1947" i="5"/>
  <c r="M1947" i="5"/>
  <c r="L1947" i="5"/>
  <c r="O1945" i="5"/>
  <c r="N1945" i="5"/>
  <c r="M1945" i="5"/>
  <c r="L1945" i="5"/>
  <c r="O1941" i="5"/>
  <c r="N1941" i="5"/>
  <c r="M1941" i="5"/>
  <c r="L1941" i="5"/>
  <c r="M1938" i="5"/>
  <c r="N1938" i="5"/>
  <c r="O1938" i="5"/>
  <c r="L1938" i="5"/>
  <c r="M1936" i="5"/>
  <c r="N1936" i="5"/>
  <c r="O1936" i="5"/>
  <c r="L1936" i="5"/>
  <c r="M1934" i="5"/>
  <c r="N1934" i="5"/>
  <c r="O1934" i="5"/>
  <c r="L1934" i="5"/>
  <c r="M1930" i="5"/>
  <c r="N1930" i="5"/>
  <c r="O1930" i="5"/>
  <c r="L1930" i="5"/>
  <c r="M2035" i="5"/>
  <c r="M2034" i="5" s="1"/>
  <c r="N2035" i="5"/>
  <c r="N2034" i="5" s="1"/>
  <c r="O2035" i="5"/>
  <c r="O2034" i="5" s="1"/>
  <c r="L2035" i="5"/>
  <c r="L2034" i="5" s="1"/>
  <c r="Q2036" i="5"/>
  <c r="M2135" i="5"/>
  <c r="M2134" i="5" s="1"/>
  <c r="N2135" i="5"/>
  <c r="N2134" i="5" s="1"/>
  <c r="O2135" i="5"/>
  <c r="O2134" i="5" s="1"/>
  <c r="L2135" i="5"/>
  <c r="L2134" i="5" s="1"/>
  <c r="M2130" i="5"/>
  <c r="N2130" i="5"/>
  <c r="O2130" i="5"/>
  <c r="L2130" i="5"/>
  <c r="M2127" i="5"/>
  <c r="N2127" i="5"/>
  <c r="O2127" i="5"/>
  <c r="L2127" i="5"/>
  <c r="M2125" i="5"/>
  <c r="N2125" i="5"/>
  <c r="O2125" i="5"/>
  <c r="L2125" i="5"/>
  <c r="Q2124" i="5"/>
  <c r="Q2123" i="5"/>
  <c r="M2122" i="5"/>
  <c r="N2122" i="5"/>
  <c r="O2122" i="5"/>
  <c r="L2122" i="5"/>
  <c r="M2120" i="5"/>
  <c r="N2120" i="5"/>
  <c r="O2120" i="5"/>
  <c r="L2120" i="5"/>
  <c r="L2117" i="5"/>
  <c r="L2115" i="5"/>
  <c r="L2110" i="5"/>
  <c r="L2108" i="5"/>
  <c r="M2105" i="5"/>
  <c r="N2105" i="5"/>
  <c r="O2105" i="5"/>
  <c r="L2105" i="5"/>
  <c r="Q2106" i="5"/>
  <c r="L2101" i="5"/>
  <c r="L2099" i="5"/>
  <c r="L2097" i="5"/>
  <c r="L2094" i="5"/>
  <c r="M2091" i="5"/>
  <c r="M2090" i="5" s="1"/>
  <c r="N2091" i="5"/>
  <c r="N2090" i="5" s="1"/>
  <c r="O2091" i="5"/>
  <c r="O2090" i="5" s="1"/>
  <c r="L2091" i="5"/>
  <c r="L2090" i="5" s="1"/>
  <c r="Q2033" i="5"/>
  <c r="O2032" i="5"/>
  <c r="O2031" i="5" s="1"/>
  <c r="N2032" i="5"/>
  <c r="N2031" i="5" s="1"/>
  <c r="M2032" i="5"/>
  <c r="M2031" i="5" s="1"/>
  <c r="L2032" i="5"/>
  <c r="L2031" i="5" s="1"/>
  <c r="Q2026" i="5"/>
  <c r="O2025" i="5"/>
  <c r="N2025" i="5"/>
  <c r="M2025" i="5"/>
  <c r="L2025" i="5"/>
  <c r="Q2024" i="5"/>
  <c r="Q2023" i="5"/>
  <c r="Q2022" i="5"/>
  <c r="O2021" i="5"/>
  <c r="N2021" i="5"/>
  <c r="M2021" i="5"/>
  <c r="L2021" i="5"/>
  <c r="Q2030" i="5"/>
  <c r="Q2029" i="5"/>
  <c r="O2028" i="5"/>
  <c r="O2027" i="5" s="1"/>
  <c r="N2028" i="5"/>
  <c r="N2027" i="5" s="1"/>
  <c r="M2028" i="5"/>
  <c r="M2027" i="5" s="1"/>
  <c r="L2028" i="5"/>
  <c r="O2018" i="5"/>
  <c r="N2018" i="5"/>
  <c r="M2018" i="5"/>
  <c r="L2018" i="5"/>
  <c r="N2011" i="5"/>
  <c r="N2008" i="5"/>
  <c r="Q2019" i="5"/>
  <c r="Q2017" i="5"/>
  <c r="O2016" i="5"/>
  <c r="N2016" i="5"/>
  <c r="M2016" i="5"/>
  <c r="L2016" i="5"/>
  <c r="Q2015" i="5"/>
  <c r="O2014" i="5"/>
  <c r="N2014" i="5"/>
  <c r="M2014" i="5"/>
  <c r="L2014" i="5"/>
  <c r="Q2013" i="5"/>
  <c r="Q2012" i="5"/>
  <c r="O2011" i="5"/>
  <c r="M2011" i="5"/>
  <c r="L2011" i="5"/>
  <c r="Q2010" i="5"/>
  <c r="Q2009" i="5"/>
  <c r="O2008" i="5"/>
  <c r="M2008" i="5"/>
  <c r="L2008" i="5"/>
  <c r="Q2006" i="5"/>
  <c r="Q2005" i="5"/>
  <c r="O2004" i="5"/>
  <c r="O2003" i="5" s="1"/>
  <c r="N2004" i="5"/>
  <c r="N2003" i="5" s="1"/>
  <c r="M2004" i="5"/>
  <c r="M2003" i="5" s="1"/>
  <c r="L2004" i="5"/>
  <c r="L2003" i="5" s="1"/>
  <c r="Q2002" i="5"/>
  <c r="L2001" i="5"/>
  <c r="Q2000" i="5"/>
  <c r="O1999" i="5"/>
  <c r="N1999" i="5"/>
  <c r="M1999" i="5"/>
  <c r="L1999" i="5"/>
  <c r="Q1998" i="5"/>
  <c r="Q1997" i="5"/>
  <c r="O1996" i="5"/>
  <c r="N1996" i="5"/>
  <c r="M1996" i="5"/>
  <c r="L1996" i="5"/>
  <c r="Q1994" i="5"/>
  <c r="O1993" i="5"/>
  <c r="N1993" i="5"/>
  <c r="M1993" i="5"/>
  <c r="L1993" i="5"/>
  <c r="Q1992" i="5"/>
  <c r="Q1991" i="5"/>
  <c r="O1990" i="5"/>
  <c r="N1990" i="5"/>
  <c r="M1990" i="5"/>
  <c r="L1990" i="5"/>
  <c r="Q1988" i="5"/>
  <c r="Q1987" i="5"/>
  <c r="O1986" i="5"/>
  <c r="O1985" i="5" s="1"/>
  <c r="N1986" i="5"/>
  <c r="N1985" i="5" s="1"/>
  <c r="M1986" i="5"/>
  <c r="M1985" i="5" s="1"/>
  <c r="L1986" i="5"/>
  <c r="L1985" i="5" s="1"/>
  <c r="M1983" i="5"/>
  <c r="N1983" i="5"/>
  <c r="M1981" i="5"/>
  <c r="N1981" i="5"/>
  <c r="O1981" i="5"/>
  <c r="M1978" i="5"/>
  <c r="N1978" i="5"/>
  <c r="O1978" i="5"/>
  <c r="M1976" i="5"/>
  <c r="N1976" i="5"/>
  <c r="O1976" i="5"/>
  <c r="L1976" i="5"/>
  <c r="L1983" i="5"/>
  <c r="L1981" i="5"/>
  <c r="L1978" i="5"/>
  <c r="M1972" i="5"/>
  <c r="N1972" i="5"/>
  <c r="O1972" i="5"/>
  <c r="L1972" i="5"/>
  <c r="M1970" i="5"/>
  <c r="N1970" i="5"/>
  <c r="O1970" i="5"/>
  <c r="L1970" i="5"/>
  <c r="M1967" i="5"/>
  <c r="N1967" i="5"/>
  <c r="L1967" i="5"/>
  <c r="M1965" i="5"/>
  <c r="N1965" i="5"/>
  <c r="O1965" i="5"/>
  <c r="L1965" i="5"/>
  <c r="M1963" i="5"/>
  <c r="N1963" i="5"/>
  <c r="O1963" i="5"/>
  <c r="L1963" i="5"/>
  <c r="M1961" i="5"/>
  <c r="N1961" i="5"/>
  <c r="O1961" i="5"/>
  <c r="L1961" i="5"/>
  <c r="M1959" i="5"/>
  <c r="N1959" i="5"/>
  <c r="O1959" i="5"/>
  <c r="L1959" i="5"/>
  <c r="M1956" i="5"/>
  <c r="N1956" i="5"/>
  <c r="O1956" i="5"/>
  <c r="L1956" i="5"/>
  <c r="M1953" i="5"/>
  <c r="N1953" i="5"/>
  <c r="O1953" i="5"/>
  <c r="L1953" i="5"/>
  <c r="Q1984" i="5"/>
  <c r="Q1982" i="5"/>
  <c r="Q1980" i="5"/>
  <c r="Q1979" i="5"/>
  <c r="Q1977" i="5"/>
  <c r="Q1975" i="5"/>
  <c r="Q1974" i="5"/>
  <c r="Q1973" i="5"/>
  <c r="Q1971" i="5"/>
  <c r="Q1969" i="5"/>
  <c r="Q1968" i="5"/>
  <c r="Q1966" i="5"/>
  <c r="Q1964" i="5"/>
  <c r="Q1962" i="5"/>
  <c r="Q1960" i="5"/>
  <c r="Q1958" i="5"/>
  <c r="Q1957" i="5"/>
  <c r="Q1955" i="5"/>
  <c r="Q1954" i="5"/>
  <c r="Q1951" i="5"/>
  <c r="Q1950" i="5"/>
  <c r="Q1948" i="5"/>
  <c r="Q1946" i="5"/>
  <c r="Q1944" i="5"/>
  <c r="Q1943" i="5"/>
  <c r="Q1942" i="5"/>
  <c r="Q1939" i="5"/>
  <c r="Q1937" i="5"/>
  <c r="Q1935" i="5"/>
  <c r="Q1933" i="5"/>
  <c r="Q1932" i="5"/>
  <c r="Q1931" i="5"/>
  <c r="Q1928" i="5"/>
  <c r="O1927" i="5"/>
  <c r="N1927" i="5"/>
  <c r="M1927" i="5"/>
  <c r="L1927" i="5"/>
  <c r="Q1926" i="5"/>
  <c r="O1925" i="5"/>
  <c r="N1925" i="5"/>
  <c r="M1925" i="5"/>
  <c r="L1925" i="5"/>
  <c r="Q1924" i="5"/>
  <c r="L1923" i="5"/>
  <c r="Q1922" i="5"/>
  <c r="Q1921" i="5"/>
  <c r="Q1920" i="5"/>
  <c r="O1919" i="5"/>
  <c r="N1919" i="5"/>
  <c r="M1919" i="5"/>
  <c r="L1919" i="5"/>
  <c r="Q1917" i="5"/>
  <c r="O1916" i="5"/>
  <c r="N1916" i="5"/>
  <c r="M1916" i="5"/>
  <c r="L1916" i="5"/>
  <c r="Q1915" i="5"/>
  <c r="O1914" i="5"/>
  <c r="N1914" i="5"/>
  <c r="M1914" i="5"/>
  <c r="L1914" i="5"/>
  <c r="Q1913" i="5"/>
  <c r="O1912" i="5"/>
  <c r="N1912" i="5"/>
  <c r="M1912" i="5"/>
  <c r="L1912" i="5"/>
  <c r="Q1911" i="5"/>
  <c r="Q1910" i="5"/>
  <c r="Q1909" i="5"/>
  <c r="O1908" i="5"/>
  <c r="N1908" i="5"/>
  <c r="M1908" i="5"/>
  <c r="L1908" i="5"/>
  <c r="Q1906" i="5"/>
  <c r="O1905" i="5"/>
  <c r="N1905" i="5"/>
  <c r="M1905" i="5"/>
  <c r="L1905" i="5"/>
  <c r="Q1904" i="5"/>
  <c r="O1903" i="5"/>
  <c r="N1903" i="5"/>
  <c r="M1903" i="5"/>
  <c r="L1903" i="5"/>
  <c r="Q1902" i="5"/>
  <c r="O1901" i="5"/>
  <c r="N1901" i="5"/>
  <c r="M1901" i="5"/>
  <c r="L1901" i="5"/>
  <c r="Q1900" i="5"/>
  <c r="Q1899" i="5"/>
  <c r="Q1898" i="5"/>
  <c r="O1897" i="5"/>
  <c r="N1897" i="5"/>
  <c r="M1897" i="5"/>
  <c r="L1897" i="5"/>
  <c r="Q1895" i="5"/>
  <c r="O1894" i="5"/>
  <c r="N1894" i="5"/>
  <c r="M1894" i="5"/>
  <c r="L1894" i="5"/>
  <c r="Q1893" i="5"/>
  <c r="O1892" i="5"/>
  <c r="N1892" i="5"/>
  <c r="M1892" i="5"/>
  <c r="L1892" i="5"/>
  <c r="Q1891" i="5"/>
  <c r="O1890" i="5"/>
  <c r="N1890" i="5"/>
  <c r="M1890" i="5"/>
  <c r="L1890" i="5"/>
  <c r="Q1889" i="5"/>
  <c r="Q1888" i="5"/>
  <c r="Q1887" i="5"/>
  <c r="O1886" i="5"/>
  <c r="N1886" i="5"/>
  <c r="M1886" i="5"/>
  <c r="L1886" i="5"/>
  <c r="Q1884" i="5"/>
  <c r="O1883" i="5"/>
  <c r="N1883" i="5"/>
  <c r="M1883" i="5"/>
  <c r="L1883" i="5"/>
  <c r="Q1882" i="5"/>
  <c r="O1881" i="5"/>
  <c r="N1881" i="5"/>
  <c r="M1881" i="5"/>
  <c r="L1881" i="5"/>
  <c r="Q1880" i="5"/>
  <c r="O1879" i="5"/>
  <c r="N1879" i="5"/>
  <c r="M1879" i="5"/>
  <c r="L1879" i="5"/>
  <c r="Q1878" i="5"/>
  <c r="Q1877" i="5"/>
  <c r="Q1876" i="5"/>
  <c r="O1875" i="5"/>
  <c r="N1875" i="5"/>
  <c r="M1875" i="5"/>
  <c r="L1875" i="5"/>
  <c r="Q1873" i="5"/>
  <c r="O1872" i="5"/>
  <c r="N1872" i="5"/>
  <c r="M1872" i="5"/>
  <c r="L1872" i="5"/>
  <c r="Q1871" i="5"/>
  <c r="O1870" i="5"/>
  <c r="N1870" i="5"/>
  <c r="M1870" i="5"/>
  <c r="L1870" i="5"/>
  <c r="Q1869" i="5"/>
  <c r="Q1868" i="5"/>
  <c r="O1867" i="5"/>
  <c r="N1867" i="5"/>
  <c r="M1867" i="5"/>
  <c r="L1867" i="5"/>
  <c r="Q1866" i="5"/>
  <c r="Q1865" i="5"/>
  <c r="Q1864" i="5"/>
  <c r="O1863" i="5"/>
  <c r="N1863" i="5"/>
  <c r="M1863" i="5"/>
  <c r="L1863" i="5"/>
  <c r="Q1861" i="5"/>
  <c r="O1860" i="5"/>
  <c r="N1860" i="5"/>
  <c r="M1860" i="5"/>
  <c r="L1860" i="5"/>
  <c r="Q1859" i="5"/>
  <c r="O1858" i="5"/>
  <c r="N1858" i="5"/>
  <c r="M1858" i="5"/>
  <c r="L1858" i="5"/>
  <c r="Q1857" i="5"/>
  <c r="O1856" i="5"/>
  <c r="N1856" i="5"/>
  <c r="M1856" i="5"/>
  <c r="L1856" i="5"/>
  <c r="Q1855" i="5"/>
  <c r="Q1854" i="5"/>
  <c r="Q1853" i="5"/>
  <c r="O1852" i="5"/>
  <c r="N1852" i="5"/>
  <c r="M1852" i="5"/>
  <c r="L1852" i="5"/>
  <c r="Q1850" i="5"/>
  <c r="O1849" i="5"/>
  <c r="N1849" i="5"/>
  <c r="M1849" i="5"/>
  <c r="L1849" i="5"/>
  <c r="Q1848" i="5"/>
  <c r="O1847" i="5"/>
  <c r="N1847" i="5"/>
  <c r="M1847" i="5"/>
  <c r="L1847" i="5"/>
  <c r="Q1846" i="5"/>
  <c r="O1845" i="5"/>
  <c r="N1845" i="5"/>
  <c r="M1845" i="5"/>
  <c r="L1845" i="5"/>
  <c r="Q1844" i="5"/>
  <c r="Q1843" i="5"/>
  <c r="Q1842" i="5"/>
  <c r="O1841" i="5"/>
  <c r="N1841" i="5"/>
  <c r="M1841" i="5"/>
  <c r="L1841" i="5"/>
  <c r="Q1839" i="5"/>
  <c r="O1838" i="5"/>
  <c r="M1838" i="5"/>
  <c r="L1838" i="5"/>
  <c r="Q1837" i="5"/>
  <c r="O1836" i="5"/>
  <c r="N1836" i="5"/>
  <c r="M1836" i="5"/>
  <c r="L1836" i="5"/>
  <c r="Q1835" i="5"/>
  <c r="O1834" i="5"/>
  <c r="N1834" i="5"/>
  <c r="M1834" i="5"/>
  <c r="L1834" i="5"/>
  <c r="Q1833" i="5"/>
  <c r="Q1832" i="5"/>
  <c r="Q1831" i="5"/>
  <c r="O1830" i="5"/>
  <c r="N1830" i="5"/>
  <c r="M1830" i="5"/>
  <c r="L1830" i="5"/>
  <c r="Q1828" i="5"/>
  <c r="N1825" i="5"/>
  <c r="N1823" i="5"/>
  <c r="N1819" i="5"/>
  <c r="O1827" i="5"/>
  <c r="M1827" i="5"/>
  <c r="L1827" i="5"/>
  <c r="Q1826" i="5"/>
  <c r="O1825" i="5"/>
  <c r="M1825" i="5"/>
  <c r="L1825" i="5"/>
  <c r="Q1824" i="5"/>
  <c r="O1823" i="5"/>
  <c r="M1823" i="5"/>
  <c r="L1823" i="5"/>
  <c r="Q1822" i="5"/>
  <c r="Q1821" i="5"/>
  <c r="Q1820" i="5"/>
  <c r="O1819" i="5"/>
  <c r="M1819" i="5"/>
  <c r="L1819" i="5"/>
  <c r="Q1817" i="5"/>
  <c r="O1816" i="5"/>
  <c r="N1816" i="5"/>
  <c r="L1816" i="5"/>
  <c r="Q1815" i="5"/>
  <c r="O1814" i="5"/>
  <c r="N1814" i="5"/>
  <c r="L1814" i="5"/>
  <c r="Q1813" i="5"/>
  <c r="N1812" i="5"/>
  <c r="L1812" i="5"/>
  <c r="Q1811" i="5"/>
  <c r="Q1810" i="5"/>
  <c r="O1809" i="5"/>
  <c r="N1809" i="5"/>
  <c r="L1809" i="5"/>
  <c r="M2101" i="5"/>
  <c r="N2101" i="5"/>
  <c r="O2101" i="5"/>
  <c r="M2099" i="5"/>
  <c r="N2099" i="5"/>
  <c r="O2099" i="5"/>
  <c r="M2097" i="5"/>
  <c r="N2097" i="5"/>
  <c r="O2097" i="5"/>
  <c r="M2094" i="5"/>
  <c r="N2094" i="5"/>
  <c r="O2094" i="5"/>
  <c r="L2088" i="5"/>
  <c r="M2084" i="5"/>
  <c r="L2084" i="5"/>
  <c r="L2081" i="5"/>
  <c r="M2081" i="5"/>
  <c r="N2081" i="5"/>
  <c r="O2081" i="5"/>
  <c r="O2077" i="5"/>
  <c r="M2077" i="5"/>
  <c r="N2077" i="5"/>
  <c r="L2077" i="5"/>
  <c r="M2075" i="5"/>
  <c r="N2075" i="5"/>
  <c r="O2075" i="5"/>
  <c r="L2075" i="5"/>
  <c r="M2073" i="5"/>
  <c r="N2073" i="5"/>
  <c r="O2073" i="5"/>
  <c r="L2073" i="5"/>
  <c r="M2071" i="5"/>
  <c r="N2071" i="5"/>
  <c r="O2071" i="5"/>
  <c r="L2071" i="5"/>
  <c r="M2069" i="5"/>
  <c r="N2069" i="5"/>
  <c r="O2069" i="5"/>
  <c r="L2069" i="5"/>
  <c r="M2067" i="5"/>
  <c r="N2067" i="5"/>
  <c r="O2067" i="5"/>
  <c r="L2067" i="5"/>
  <c r="L2065" i="5"/>
  <c r="M2061" i="5"/>
  <c r="L2061" i="5"/>
  <c r="O2061" i="5"/>
  <c r="N2061" i="5"/>
  <c r="L2059" i="5"/>
  <c r="O2057" i="5"/>
  <c r="N2057" i="5"/>
  <c r="M2057" i="5"/>
  <c r="L2057" i="5"/>
  <c r="O2055" i="5"/>
  <c r="N2055" i="5"/>
  <c r="M2055" i="5"/>
  <c r="L2055" i="5"/>
  <c r="O2053" i="5"/>
  <c r="N2053" i="5"/>
  <c r="M2053" i="5"/>
  <c r="L2053" i="5"/>
  <c r="M2051" i="5"/>
  <c r="N2051" i="5"/>
  <c r="O2051" i="5"/>
  <c r="L2051" i="5"/>
  <c r="M2049" i="5"/>
  <c r="N2049" i="5"/>
  <c r="O2049" i="5"/>
  <c r="L2049" i="5"/>
  <c r="M2047" i="5"/>
  <c r="N2047" i="5"/>
  <c r="O2047" i="5"/>
  <c r="L2047" i="5"/>
  <c r="M2045" i="5"/>
  <c r="N2045" i="5"/>
  <c r="O2045" i="5"/>
  <c r="L2045" i="5"/>
  <c r="M2042" i="5"/>
  <c r="N2042" i="5"/>
  <c r="O2042" i="5"/>
  <c r="L2042" i="5"/>
  <c r="N1804" i="5"/>
  <c r="O1804" i="5"/>
  <c r="L1804" i="5"/>
  <c r="N1806" i="5"/>
  <c r="O1806" i="5"/>
  <c r="L1806" i="5"/>
  <c r="N1802" i="5"/>
  <c r="O1802" i="5"/>
  <c r="L1802" i="5"/>
  <c r="N1800" i="5"/>
  <c r="O1800" i="5"/>
  <c r="L1800" i="5"/>
  <c r="N1798" i="5"/>
  <c r="O1798" i="5"/>
  <c r="L1798" i="5"/>
  <c r="L1795" i="5"/>
  <c r="O1795" i="5"/>
  <c r="O1789" i="5"/>
  <c r="L1789" i="5"/>
  <c r="N1789" i="5"/>
  <c r="N1792" i="5"/>
  <c r="O1792" i="5"/>
  <c r="L1792" i="5"/>
  <c r="M1635" i="5"/>
  <c r="N1635" i="5"/>
  <c r="O1635" i="5"/>
  <c r="L1635" i="5"/>
  <c r="M1633" i="5"/>
  <c r="N1633" i="5"/>
  <c r="O1633" i="5"/>
  <c r="L1633" i="5"/>
  <c r="M1631" i="5"/>
  <c r="N1631" i="5"/>
  <c r="O1631" i="5"/>
  <c r="L1631" i="5"/>
  <c r="O1785" i="5"/>
  <c r="N1785" i="5"/>
  <c r="L1785" i="5"/>
  <c r="N1782" i="5"/>
  <c r="O1782" i="5"/>
  <c r="L1782" i="5"/>
  <c r="O1773" i="5"/>
  <c r="L1774" i="5"/>
  <c r="O1725" i="5"/>
  <c r="O1717" i="5"/>
  <c r="N1717" i="5"/>
  <c r="L1669" i="5"/>
  <c r="L1661" i="5"/>
  <c r="Q2136" i="5"/>
  <c r="Q2133" i="5"/>
  <c r="Q2132" i="5"/>
  <c r="Q2131" i="5"/>
  <c r="Q2129" i="5"/>
  <c r="Q2128" i="5"/>
  <c r="Q2126" i="5"/>
  <c r="Q2121" i="5"/>
  <c r="Q2119" i="5"/>
  <c r="Q2118" i="5"/>
  <c r="Q2116" i="5"/>
  <c r="Q2114" i="5"/>
  <c r="Q2113" i="5"/>
  <c r="Q2112" i="5"/>
  <c r="Q2111" i="5"/>
  <c r="Q2109" i="5"/>
  <c r="Q2107" i="5"/>
  <c r="Q2092" i="5"/>
  <c r="Q2089" i="5"/>
  <c r="Q2087" i="5"/>
  <c r="Q2086" i="5"/>
  <c r="Q2085" i="5"/>
  <c r="Q2083" i="5"/>
  <c r="Q2082" i="5"/>
  <c r="Q2080" i="5"/>
  <c r="Q2079" i="5"/>
  <c r="Q2078" i="5"/>
  <c r="Q2076" i="5"/>
  <c r="Q2074" i="5"/>
  <c r="Q2072" i="5"/>
  <c r="Q2070" i="5"/>
  <c r="Q2068" i="5"/>
  <c r="Q2066" i="5"/>
  <c r="Q2064" i="5"/>
  <c r="Q2063" i="5"/>
  <c r="Q2062" i="5"/>
  <c r="Q2060" i="5"/>
  <c r="Q2058" i="5"/>
  <c r="Q2056" i="5"/>
  <c r="Q2054" i="5"/>
  <c r="Q2052" i="5"/>
  <c r="Q2050" i="5"/>
  <c r="Q2048" i="5"/>
  <c r="Q2046" i="5"/>
  <c r="Q2044" i="5"/>
  <c r="Q2043" i="5"/>
  <c r="N1796" i="5"/>
  <c r="M485" i="5"/>
  <c r="M484" i="5" s="1"/>
  <c r="L485" i="5"/>
  <c r="L484" i="5" s="1"/>
  <c r="O530" i="5"/>
  <c r="N530" i="5"/>
  <c r="Q533" i="5"/>
  <c r="Q532" i="5"/>
  <c r="Q531" i="5"/>
  <c r="Q529" i="5"/>
  <c r="Q487" i="5"/>
  <c r="Q489" i="5"/>
  <c r="Q491" i="5"/>
  <c r="Q493" i="5"/>
  <c r="Q495" i="5"/>
  <c r="Q497" i="5"/>
  <c r="Q499" i="5"/>
  <c r="Q501" i="5"/>
  <c r="Q503" i="5"/>
  <c r="Q504" i="5"/>
  <c r="Q506" i="5"/>
  <c r="Q507" i="5"/>
  <c r="Q509" i="5"/>
  <c r="Q511" i="5"/>
  <c r="Q513" i="5"/>
  <c r="Q515" i="5"/>
  <c r="Q517" i="5"/>
  <c r="Q518" i="5"/>
  <c r="Q520" i="5"/>
  <c r="Q522" i="5"/>
  <c r="Q524" i="5"/>
  <c r="Q526" i="5"/>
  <c r="Q528" i="5"/>
  <c r="O527" i="5"/>
  <c r="N527" i="5"/>
  <c r="O525" i="5"/>
  <c r="N525" i="5"/>
  <c r="O523" i="5"/>
  <c r="N523" i="5"/>
  <c r="O521" i="5"/>
  <c r="N521" i="5"/>
  <c r="O519" i="5"/>
  <c r="N519" i="5"/>
  <c r="O516" i="5"/>
  <c r="N516" i="5"/>
  <c r="O514" i="5"/>
  <c r="N514" i="5"/>
  <c r="O512" i="5"/>
  <c r="N512" i="5"/>
  <c r="O510" i="5"/>
  <c r="N510" i="5"/>
  <c r="O508" i="5"/>
  <c r="N508" i="5"/>
  <c r="O505" i="5"/>
  <c r="N505" i="5"/>
  <c r="O502" i="5"/>
  <c r="N502" i="5"/>
  <c r="O500" i="5"/>
  <c r="N500" i="5"/>
  <c r="O498" i="5"/>
  <c r="N498" i="5"/>
  <c r="O496" i="5"/>
  <c r="N496" i="5"/>
  <c r="O494" i="5"/>
  <c r="N494" i="5"/>
  <c r="O492" i="5"/>
  <c r="N492" i="5"/>
  <c r="O490" i="5"/>
  <c r="N490" i="5"/>
  <c r="O488" i="5"/>
  <c r="N488" i="5"/>
  <c r="O486" i="5"/>
  <c r="N486" i="5"/>
  <c r="Q1785" i="5" l="1"/>
  <c r="Q1758" i="5"/>
  <c r="Q1774" i="5"/>
  <c r="O1625" i="5"/>
  <c r="N1625" i="5"/>
  <c r="N1765" i="5"/>
  <c r="Q1766" i="5"/>
  <c r="N1749" i="5"/>
  <c r="Q1750" i="5"/>
  <c r="N1741" i="5"/>
  <c r="Q1742" i="5"/>
  <c r="N1733" i="5"/>
  <c r="Q1734" i="5"/>
  <c r="N1725" i="5"/>
  <c r="Q1726" i="5"/>
  <c r="Q1717" i="5"/>
  <c r="Q1710" i="5"/>
  <c r="Q1694" i="5"/>
  <c r="Q1670" i="5"/>
  <c r="Q1661" i="5"/>
  <c r="N1653" i="5"/>
  <c r="Q1654" i="5"/>
  <c r="N1637" i="5"/>
  <c r="Q1638" i="5"/>
  <c r="Q1782" i="5"/>
  <c r="O1701" i="5"/>
  <c r="Q1702" i="5"/>
  <c r="O1685" i="5"/>
  <c r="Q1685" i="5" s="1"/>
  <c r="Q1686" i="5"/>
  <c r="O1677" i="5"/>
  <c r="Q1678" i="5"/>
  <c r="L2303" i="5"/>
  <c r="Q2304" i="5"/>
  <c r="Q2303" i="5" s="1"/>
  <c r="M2287" i="5"/>
  <c r="Q2288" i="5"/>
  <c r="Q2287" i="5" s="1"/>
  <c r="L2244" i="5"/>
  <c r="O2244" i="5"/>
  <c r="N2244" i="5"/>
  <c r="M2244" i="5"/>
  <c r="Q393" i="5"/>
  <c r="Q1609" i="5"/>
  <c r="Q322" i="5"/>
  <c r="L2142" i="5"/>
  <c r="M2142" i="5"/>
  <c r="O2141" i="5"/>
  <c r="O2142" i="5"/>
  <c r="N2142" i="5"/>
  <c r="L299" i="5"/>
  <c r="L298" i="5" s="1"/>
  <c r="L271" i="5"/>
  <c r="L270" i="5" s="1"/>
  <c r="M299" i="5"/>
  <c r="M298" i="5" s="1"/>
  <c r="O299" i="5"/>
  <c r="N299" i="5"/>
  <c r="N298" i="5" s="1"/>
  <c r="M271" i="5"/>
  <c r="M270" i="5" s="1"/>
  <c r="O270" i="5"/>
  <c r="N270" i="5"/>
  <c r="N271" i="5"/>
  <c r="O271" i="5"/>
  <c r="L150" i="5"/>
  <c r="L149" i="5" s="1"/>
  <c r="M150" i="5"/>
  <c r="M149" i="5" s="1"/>
  <c r="N150" i="5"/>
  <c r="N149" i="5" s="1"/>
  <c r="O150" i="5"/>
  <c r="O355" i="5"/>
  <c r="Q216" i="5"/>
  <c r="L248" i="5"/>
  <c r="L247" i="5" s="1"/>
  <c r="M248" i="5"/>
  <c r="M247" i="5" s="1"/>
  <c r="O248" i="5"/>
  <c r="N248" i="5"/>
  <c r="N247" i="5" s="1"/>
  <c r="N194" i="5"/>
  <c r="N193" i="5" s="1"/>
  <c r="O194" i="5"/>
  <c r="O193" i="5" s="1"/>
  <c r="L142" i="5"/>
  <c r="L141" i="5" s="1"/>
  <c r="M194" i="5"/>
  <c r="M193" i="5" s="1"/>
  <c r="M142" i="5"/>
  <c r="M141" i="5" s="1"/>
  <c r="O142" i="5"/>
  <c r="O141" i="5" s="1"/>
  <c r="M211" i="5"/>
  <c r="M210" i="5" s="1"/>
  <c r="N142" i="5"/>
  <c r="L194" i="5"/>
  <c r="L193" i="5" s="1"/>
  <c r="Q204" i="5"/>
  <c r="L132" i="5"/>
  <c r="L131" i="5" s="1"/>
  <c r="M132" i="5"/>
  <c r="M131" i="5" s="1"/>
  <c r="M124" i="5"/>
  <c r="M123" i="5" s="1"/>
  <c r="N132" i="5"/>
  <c r="N131" i="5" s="1"/>
  <c r="O132" i="5"/>
  <c r="O131" i="5" s="1"/>
  <c r="L124" i="5"/>
  <c r="L123" i="5" s="1"/>
  <c r="N124" i="5"/>
  <c r="N123" i="5" s="1"/>
  <c r="O124" i="5"/>
  <c r="O123" i="5" s="1"/>
  <c r="L116" i="5"/>
  <c r="L115" i="5" s="1"/>
  <c r="M116" i="5"/>
  <c r="M115" i="5" s="1"/>
  <c r="N116" i="5"/>
  <c r="N115" i="5" s="1"/>
  <c r="O116" i="5"/>
  <c r="M108" i="5"/>
  <c r="M107" i="5" s="1"/>
  <c r="N108" i="5"/>
  <c r="O108" i="5"/>
  <c r="O107" i="5" s="1"/>
  <c r="L108" i="5"/>
  <c r="L107" i="5" s="1"/>
  <c r="L96" i="5"/>
  <c r="L95" i="5" s="1"/>
  <c r="M96" i="5"/>
  <c r="M95" i="5" s="1"/>
  <c r="N96" i="5"/>
  <c r="O96" i="5"/>
  <c r="O95" i="5" s="1"/>
  <c r="L88" i="5"/>
  <c r="L87" i="5" s="1"/>
  <c r="M88" i="5"/>
  <c r="M87" i="5" s="1"/>
  <c r="O88" i="5"/>
  <c r="N88" i="5"/>
  <c r="N87" i="5" s="1"/>
  <c r="L80" i="5"/>
  <c r="L79" i="5" s="1"/>
  <c r="L72" i="5"/>
  <c r="L71" i="5" s="1"/>
  <c r="M72" i="5"/>
  <c r="M71" i="5" s="1"/>
  <c r="O80" i="5"/>
  <c r="M80" i="5"/>
  <c r="M79" i="5" s="1"/>
  <c r="N80" i="5"/>
  <c r="N79" i="5" s="1"/>
  <c r="O38" i="5"/>
  <c r="O72" i="5"/>
  <c r="O71" i="5" s="1"/>
  <c r="L64" i="5"/>
  <c r="L63" i="5" s="1"/>
  <c r="M64" i="5"/>
  <c r="M63" i="5" s="1"/>
  <c r="N72" i="5"/>
  <c r="N71" i="5" s="1"/>
  <c r="N64" i="5"/>
  <c r="N63" i="5" s="1"/>
  <c r="O64" i="5"/>
  <c r="O63" i="5" s="1"/>
  <c r="L46" i="5"/>
  <c r="L45" i="5" s="1"/>
  <c r="N46" i="5"/>
  <c r="N45" i="5" s="1"/>
  <c r="O46" i="5"/>
  <c r="L38" i="5"/>
  <c r="L37" i="5" s="1"/>
  <c r="M38" i="5"/>
  <c r="M37" i="5" s="1"/>
  <c r="M46" i="5"/>
  <c r="M45" i="5" s="1"/>
  <c r="N38" i="5"/>
  <c r="N37" i="5" s="1"/>
  <c r="L911" i="5"/>
  <c r="M21" i="5"/>
  <c r="M20" i="5" s="1"/>
  <c r="N911" i="5"/>
  <c r="O911" i="5"/>
  <c r="N983" i="5"/>
  <c r="L1039" i="5"/>
  <c r="N1039" i="5"/>
  <c r="O1039" i="5"/>
  <c r="L983" i="5"/>
  <c r="O983" i="5"/>
  <c r="N1002" i="5"/>
  <c r="Q1028" i="5"/>
  <c r="Q2251" i="5"/>
  <c r="N900" i="5"/>
  <c r="Q900" i="5" s="1"/>
  <c r="Q901" i="5"/>
  <c r="L815" i="5"/>
  <c r="N815" i="5"/>
  <c r="Q2172" i="5"/>
  <c r="Q2171" i="5" s="1"/>
  <c r="O815" i="5"/>
  <c r="O790" i="5"/>
  <c r="N790" i="5"/>
  <c r="L790" i="5"/>
  <c r="Q1040" i="5"/>
  <c r="L770" i="5"/>
  <c r="N770" i="5"/>
  <c r="O770" i="5"/>
  <c r="Q2691" i="5"/>
  <c r="Q2745" i="5"/>
  <c r="Q2754" i="5"/>
  <c r="O729" i="5"/>
  <c r="L749" i="5"/>
  <c r="N749" i="5"/>
  <c r="Q527" i="5"/>
  <c r="O749" i="5"/>
  <c r="Q683" i="5"/>
  <c r="L729" i="5"/>
  <c r="L844" i="5"/>
  <c r="N729" i="5"/>
  <c r="Q972" i="5"/>
  <c r="Q981" i="5"/>
  <c r="Q994" i="5"/>
  <c r="Q1026" i="5"/>
  <c r="Q2249" i="5"/>
  <c r="Q621" i="5"/>
  <c r="Q719" i="5"/>
  <c r="Q653" i="5"/>
  <c r="Q1052" i="5"/>
  <c r="O975" i="5"/>
  <c r="Q712" i="5"/>
  <c r="L711" i="5"/>
  <c r="M2330" i="5"/>
  <c r="N711" i="5"/>
  <c r="Q2051" i="5"/>
  <c r="Q2627" i="5"/>
  <c r="O711" i="5"/>
  <c r="L1788" i="5"/>
  <c r="N687" i="5"/>
  <c r="Q984" i="5"/>
  <c r="Q580" i="5"/>
  <c r="Q602" i="5"/>
  <c r="L687" i="5"/>
  <c r="O687" i="5"/>
  <c r="L668" i="5"/>
  <c r="Q1218" i="5"/>
  <c r="Q1548" i="5"/>
  <c r="N668" i="5"/>
  <c r="N2728" i="5"/>
  <c r="Q505" i="5"/>
  <c r="O668" i="5"/>
  <c r="Q2405" i="5"/>
  <c r="Q1881" i="5"/>
  <c r="Q2532" i="5"/>
  <c r="Q609" i="5"/>
  <c r="N1781" i="5"/>
  <c r="Q2298" i="5"/>
  <c r="Q2297" i="5" s="1"/>
  <c r="Q1475" i="5"/>
  <c r="Q678" i="5"/>
  <c r="Q2061" i="5"/>
  <c r="Q768" i="5"/>
  <c r="Q937" i="5"/>
  <c r="L1528" i="5"/>
  <c r="L1527" i="5" s="1"/>
  <c r="Q857" i="5"/>
  <c r="Q1003" i="5"/>
  <c r="Q1507" i="5"/>
  <c r="Q669" i="5"/>
  <c r="L645" i="5"/>
  <c r="N645" i="5"/>
  <c r="M2093" i="5"/>
  <c r="Q1983" i="5"/>
  <c r="O645" i="5"/>
  <c r="L626" i="5"/>
  <c r="Q636" i="5"/>
  <c r="Q2618" i="5"/>
  <c r="Q709" i="5"/>
  <c r="Q1035" i="5"/>
  <c r="Q1047" i="5"/>
  <c r="Q2568" i="5"/>
  <c r="Q2577" i="5"/>
  <c r="Q952" i="5"/>
  <c r="Q704" i="5"/>
  <c r="N626" i="5"/>
  <c r="Q1541" i="5"/>
  <c r="L182" i="5"/>
  <c r="L181" i="5" s="1"/>
  <c r="Q593" i="5"/>
  <c r="Q613" i="5"/>
  <c r="Q1961" i="5"/>
  <c r="O626" i="5"/>
  <c r="Q1256" i="5"/>
  <c r="Q2705" i="5"/>
  <c r="Q1290" i="5"/>
  <c r="M2728" i="5"/>
  <c r="Q101" i="5"/>
  <c r="O1896" i="5"/>
  <c r="M1862" i="5"/>
  <c r="L2330" i="5"/>
  <c r="Q2431" i="5"/>
  <c r="Q1458" i="5"/>
  <c r="Q523" i="5"/>
  <c r="N1840" i="5"/>
  <c r="Q1626" i="5"/>
  <c r="L1995" i="5"/>
  <c r="N1808" i="5"/>
  <c r="M2020" i="5"/>
  <c r="Q2115" i="5"/>
  <c r="Q2428" i="5"/>
  <c r="Q2455" i="5"/>
  <c r="Q2465" i="5"/>
  <c r="Q2476" i="5"/>
  <c r="Q2487" i="5"/>
  <c r="Q2498" i="5"/>
  <c r="Q2535" i="5"/>
  <c r="Q831" i="5"/>
  <c r="Q627" i="5"/>
  <c r="Q955" i="5"/>
  <c r="Q2065" i="5"/>
  <c r="Q2245" i="5"/>
  <c r="Q799" i="5"/>
  <c r="Q2587" i="5"/>
  <c r="O2728" i="5"/>
  <c r="Q129" i="5"/>
  <c r="Q2145" i="5"/>
  <c r="Q368" i="5"/>
  <c r="L2020" i="5"/>
  <c r="L1874" i="5"/>
  <c r="Q500" i="5"/>
  <c r="Q2378" i="5"/>
  <c r="Q807" i="5"/>
  <c r="Q2408" i="5"/>
  <c r="Q821" i="5"/>
  <c r="Q1187" i="5"/>
  <c r="L1286" i="5"/>
  <c r="L1285" i="5" s="1"/>
  <c r="Q1592" i="5"/>
  <c r="L604" i="5"/>
  <c r="Q2756" i="5"/>
  <c r="Q1234" i="5"/>
  <c r="O1447" i="5"/>
  <c r="O1446" i="5" s="1"/>
  <c r="O1467" i="5"/>
  <c r="O1466" i="5" s="1"/>
  <c r="L1378" i="5"/>
  <c r="L1377" i="5" s="1"/>
  <c r="N1818" i="5"/>
  <c r="L1840" i="5"/>
  <c r="L1851" i="5"/>
  <c r="O1862" i="5"/>
  <c r="O1874" i="5"/>
  <c r="M1885" i="5"/>
  <c r="M1907" i="5"/>
  <c r="O1995" i="5"/>
  <c r="Q2362" i="5"/>
  <c r="Q1479" i="5"/>
  <c r="M54" i="5"/>
  <c r="M53" i="5" s="1"/>
  <c r="Q121" i="5"/>
  <c r="Q335" i="5"/>
  <c r="L392" i="5"/>
  <c r="N401" i="5"/>
  <c r="L425" i="5"/>
  <c r="Q664" i="5"/>
  <c r="L2041" i="5"/>
  <c r="Q1369" i="5"/>
  <c r="Q1198" i="5"/>
  <c r="Q2425" i="5"/>
  <c r="L259" i="5"/>
  <c r="L258" i="5" s="1"/>
  <c r="M1454" i="5"/>
  <c r="M1453" i="5" s="1"/>
  <c r="L1171" i="5"/>
  <c r="L1170" i="5" s="1"/>
  <c r="L1447" i="5"/>
  <c r="L1446" i="5" s="1"/>
  <c r="O11" i="5"/>
  <c r="O10" i="5" s="1"/>
  <c r="N182" i="5"/>
  <c r="N181" i="5" s="1"/>
  <c r="Q1224" i="5"/>
  <c r="N229" i="5"/>
  <c r="N228" i="5" s="1"/>
  <c r="Q89" i="5"/>
  <c r="L1808" i="5"/>
  <c r="Q1823" i="5"/>
  <c r="M1840" i="5"/>
  <c r="M1851" i="5"/>
  <c r="M1896" i="5"/>
  <c r="N1907" i="5"/>
  <c r="N2562" i="5"/>
  <c r="Q2590" i="5"/>
  <c r="L2611" i="5"/>
  <c r="M1178" i="5"/>
  <c r="M1177" i="5" s="1"/>
  <c r="M392" i="5"/>
  <c r="Q646" i="5"/>
  <c r="Q656" i="5"/>
  <c r="Q696" i="5"/>
  <c r="Q2011" i="5"/>
  <c r="Q1341" i="5"/>
  <c r="Q828" i="5"/>
  <c r="N1528" i="5"/>
  <c r="N1527" i="5" s="1"/>
  <c r="N604" i="5"/>
  <c r="O2330" i="5"/>
  <c r="Q151" i="5"/>
  <c r="M367" i="5"/>
  <c r="N411" i="5"/>
  <c r="Q781" i="5"/>
  <c r="L851" i="5"/>
  <c r="Q220" i="5"/>
  <c r="Q268" i="5"/>
  <c r="L587" i="5"/>
  <c r="Q852" i="5"/>
  <c r="Q1825" i="5"/>
  <c r="O1907" i="5"/>
  <c r="L1989" i="5"/>
  <c r="Q2320" i="5"/>
  <c r="Q2319" i="5" s="1"/>
  <c r="Q737" i="5"/>
  <c r="Q896" i="5"/>
  <c r="Q895" i="5" s="1"/>
  <c r="O604" i="5"/>
  <c r="Q2742" i="5"/>
  <c r="Q2752" i="5"/>
  <c r="Q2084" i="5"/>
  <c r="Q927" i="5"/>
  <c r="N2390" i="5"/>
  <c r="Q2522" i="5"/>
  <c r="Q2247" i="5"/>
  <c r="Q311" i="5"/>
  <c r="Q327" i="5"/>
  <c r="O411" i="5"/>
  <c r="M435" i="5"/>
  <c r="Q445" i="5"/>
  <c r="N587" i="5"/>
  <c r="Q754" i="5"/>
  <c r="Q912" i="5"/>
  <c r="Q922" i="5"/>
  <c r="Q279" i="5"/>
  <c r="O1818" i="5"/>
  <c r="Q615" i="5"/>
  <c r="Q658" i="5"/>
  <c r="Q1959" i="5"/>
  <c r="Q810" i="5"/>
  <c r="Q2057" i="5"/>
  <c r="Q2631" i="5"/>
  <c r="Q2683" i="5"/>
  <c r="Q170" i="5"/>
  <c r="Q1228" i="5"/>
  <c r="N1223" i="5"/>
  <c r="N1222" i="5" s="1"/>
  <c r="Q287" i="5"/>
  <c r="Q2276" i="5"/>
  <c r="Q2275" i="5" s="1"/>
  <c r="Q1230" i="5"/>
  <c r="Q1244" i="5"/>
  <c r="Q1264" i="5"/>
  <c r="O1952" i="5"/>
  <c r="Q2637" i="5"/>
  <c r="Q260" i="5"/>
  <c r="N2688" i="5"/>
  <c r="Q1318" i="5"/>
  <c r="Q187" i="5"/>
  <c r="Q381" i="5"/>
  <c r="Q1024" i="5"/>
  <c r="Q2264" i="5"/>
  <c r="Q2263" i="5" s="1"/>
  <c r="Q1571" i="5"/>
  <c r="Q2681" i="5"/>
  <c r="Q760" i="5"/>
  <c r="Q2443" i="5"/>
  <c r="Q2258" i="5"/>
  <c r="Q2583" i="5"/>
  <c r="Q1553" i="5"/>
  <c r="Q530" i="5"/>
  <c r="Q2127" i="5"/>
  <c r="Q2623" i="5"/>
  <c r="Q402" i="5"/>
  <c r="M2697" i="5"/>
  <c r="Q161" i="5"/>
  <c r="Q2042" i="5"/>
  <c r="O2007" i="5"/>
  <c r="M2688" i="5"/>
  <c r="Q2580" i="5"/>
  <c r="L211" i="5"/>
  <c r="L210" i="5" s="1"/>
  <c r="Q2411" i="5"/>
  <c r="Q2168" i="5"/>
  <c r="N2167" i="5"/>
  <c r="Q2167" i="5" s="1"/>
  <c r="O2293" i="5"/>
  <c r="Q2294" i="5"/>
  <c r="Q2293" i="5" s="1"/>
  <c r="N1395" i="5"/>
  <c r="N1394" i="5" s="1"/>
  <c r="Q488" i="5"/>
  <c r="N485" i="5"/>
  <c r="N484" i="5" s="1"/>
  <c r="Q2125" i="5"/>
  <c r="Q490" i="5"/>
  <c r="Q508" i="5"/>
  <c r="Q2117" i="5"/>
  <c r="L2688" i="5"/>
  <c r="O182" i="5"/>
  <c r="Q2081" i="5"/>
  <c r="Q2566" i="5"/>
  <c r="Q412" i="5"/>
  <c r="Q771" i="5"/>
  <c r="Q2049" i="5"/>
  <c r="O1851" i="5"/>
  <c r="Q2645" i="5"/>
  <c r="Q641" i="5"/>
  <c r="Q786" i="5"/>
  <c r="N2617" i="5"/>
  <c r="Q1214" i="5"/>
  <c r="Q1420" i="5"/>
  <c r="Q97" i="5"/>
  <c r="Q1985" i="5"/>
  <c r="M1995" i="5"/>
  <c r="Q1400" i="5"/>
  <c r="N844" i="5"/>
  <c r="N1788" i="5"/>
  <c r="Q2073" i="5"/>
  <c r="Q1941" i="5"/>
  <c r="Q2161" i="5"/>
  <c r="Q2415" i="5"/>
  <c r="N2430" i="5"/>
  <c r="Q2550" i="5"/>
  <c r="Q2560" i="5"/>
  <c r="Q2607" i="5"/>
  <c r="O851" i="5"/>
  <c r="O869" i="5"/>
  <c r="M1625" i="5"/>
  <c r="O2093" i="5"/>
  <c r="Q1930" i="5"/>
  <c r="Q2347" i="5"/>
  <c r="Q2380" i="5"/>
  <c r="Q2418" i="5"/>
  <c r="O2430" i="5"/>
  <c r="Q2448" i="5"/>
  <c r="Q1733" i="5"/>
  <c r="Q385" i="5"/>
  <c r="Q735" i="5"/>
  <c r="Q756" i="5"/>
  <c r="Q932" i="5"/>
  <c r="L1625" i="5"/>
  <c r="Q2045" i="5"/>
  <c r="Q2053" i="5"/>
  <c r="Q2075" i="5"/>
  <c r="Q2420" i="5"/>
  <c r="Q1296" i="5"/>
  <c r="Q1335" i="5"/>
  <c r="Q1382" i="5"/>
  <c r="M182" i="5"/>
  <c r="M181" i="5" s="1"/>
  <c r="Q766" i="5"/>
  <c r="Q863" i="5"/>
  <c r="Q941" i="5"/>
  <c r="Q2701" i="5"/>
  <c r="Q516" i="5"/>
  <c r="Q1806" i="5"/>
  <c r="Q2018" i="5"/>
  <c r="Q2368" i="5"/>
  <c r="Q2709" i="5"/>
  <c r="Q1266" i="5"/>
  <c r="Q2088" i="5"/>
  <c r="Q1841" i="5"/>
  <c r="Q1914" i="5"/>
  <c r="Q2342" i="5"/>
  <c r="Q2385" i="5"/>
  <c r="Q2440" i="5"/>
  <c r="Q2571" i="5"/>
  <c r="Q1184" i="5"/>
  <c r="Q203" i="5"/>
  <c r="Q519" i="5"/>
  <c r="Q2573" i="5"/>
  <c r="Q2650" i="5"/>
  <c r="Q2689" i="5"/>
  <c r="Q2707" i="5"/>
  <c r="Q1175" i="5"/>
  <c r="Q1200" i="5"/>
  <c r="Q1260" i="5"/>
  <c r="L1271" i="5"/>
  <c r="L1270" i="5" s="1"/>
  <c r="Q1532" i="5"/>
  <c r="L11" i="5"/>
  <c r="L10" i="5" s="1"/>
  <c r="Q28" i="5"/>
  <c r="Q397" i="5"/>
  <c r="O401" i="5"/>
  <c r="M425" i="5"/>
  <c r="Q967" i="5"/>
  <c r="Q1022" i="5"/>
  <c r="Q1030" i="5"/>
  <c r="Q880" i="5"/>
  <c r="N2410" i="5"/>
  <c r="Q2656" i="5"/>
  <c r="Q2677" i="5"/>
  <c r="M1447" i="5"/>
  <c r="M1446" i="5" s="1"/>
  <c r="Q1897" i="5"/>
  <c r="Q2357" i="5"/>
  <c r="L1411" i="5"/>
  <c r="L1410" i="5" s="1"/>
  <c r="Q1500" i="5"/>
  <c r="Q2025" i="5"/>
  <c r="L2093" i="5"/>
  <c r="Q2597" i="5"/>
  <c r="Q285" i="5"/>
  <c r="Q698" i="5"/>
  <c r="O587" i="5"/>
  <c r="N2611" i="5"/>
  <c r="N1885" i="5"/>
  <c r="Q2734" i="5"/>
  <c r="O2611" i="5"/>
  <c r="Q2615" i="5"/>
  <c r="Q2337" i="5"/>
  <c r="L2336" i="5"/>
  <c r="L1461" i="5"/>
  <c r="L1460" i="5" s="1"/>
  <c r="Q1460" i="5" s="1"/>
  <c r="Q1462" i="5"/>
  <c r="O1484" i="5"/>
  <c r="O1483" i="5" s="1"/>
  <c r="Q1483" i="5" s="1"/>
  <c r="Q1485" i="5"/>
  <c r="Q1045" i="5"/>
  <c r="Q1860" i="5"/>
  <c r="Q1314" i="5"/>
  <c r="M2611" i="5"/>
  <c r="M1829" i="5"/>
  <c r="Q1870" i="5"/>
  <c r="L1918" i="5"/>
  <c r="Q1927" i="5"/>
  <c r="Q1970" i="5"/>
  <c r="Q2594" i="5"/>
  <c r="L2579" i="5"/>
  <c r="Q2672" i="5"/>
  <c r="Q2724" i="5"/>
  <c r="Q1923" i="5"/>
  <c r="Q2110" i="5"/>
  <c r="Q1830" i="5"/>
  <c r="Q1838" i="5"/>
  <c r="Q1863" i="5"/>
  <c r="L1862" i="5"/>
  <c r="Q1903" i="5"/>
  <c r="Q441" i="5"/>
  <c r="N435" i="5"/>
  <c r="Q2282" i="5"/>
  <c r="Q2281" i="5" s="1"/>
  <c r="Q1583" i="5"/>
  <c r="Q797" i="5"/>
  <c r="Q2120" i="5"/>
  <c r="N1829" i="5"/>
  <c r="Q105" i="5"/>
  <c r="Q156" i="5"/>
  <c r="Q1892" i="5"/>
  <c r="Q1916" i="5"/>
  <c r="Q498" i="5"/>
  <c r="Q2397" i="5"/>
  <c r="Q2108" i="5"/>
  <c r="Q1424" i="5"/>
  <c r="N2330" i="5"/>
  <c r="Q2331" i="5"/>
  <c r="M2617" i="5"/>
  <c r="Q2703" i="5"/>
  <c r="Q2163" i="5"/>
  <c r="Q2165" i="5"/>
  <c r="Q2164" i="5" s="1"/>
  <c r="Q2388" i="5"/>
  <c r="M1395" i="5"/>
  <c r="M1394" i="5" s="1"/>
  <c r="O229" i="5"/>
  <c r="O228" i="5" s="1"/>
  <c r="Q234" i="5"/>
  <c r="Q2028" i="5"/>
  <c r="L2027" i="5"/>
  <c r="Q2027" i="5" s="1"/>
  <c r="O1929" i="5"/>
  <c r="M1940" i="5"/>
  <c r="M1528" i="5"/>
  <c r="M1527" i="5" s="1"/>
  <c r="Q69" i="5"/>
  <c r="Q1886" i="5"/>
  <c r="N1995" i="5"/>
  <c r="Q1996" i="5"/>
  <c r="O2486" i="5"/>
  <c r="L2506" i="5"/>
  <c r="Q2514" i="5"/>
  <c r="Q2399" i="5"/>
  <c r="O2545" i="5"/>
  <c r="L1192" i="5"/>
  <c r="L1191" i="5" s="1"/>
  <c r="Q1283" i="5"/>
  <c r="Q1294" i="5"/>
  <c r="N1317" i="5"/>
  <c r="N1316" i="5" s="1"/>
  <c r="Q1327" i="5"/>
  <c r="Q1268" i="5"/>
  <c r="Q345" i="5"/>
  <c r="Q1017" i="5"/>
  <c r="Q2334" i="5"/>
  <c r="M2104" i="5"/>
  <c r="Q2340" i="5"/>
  <c r="Q2350" i="5"/>
  <c r="Q2382" i="5"/>
  <c r="Q2402" i="5"/>
  <c r="Q2438" i="5"/>
  <c r="M2486" i="5"/>
  <c r="N2545" i="5"/>
  <c r="Q1404" i="5"/>
  <c r="Q1422" i="5"/>
  <c r="Q1477" i="5"/>
  <c r="Q315" i="5"/>
  <c r="Q331" i="5"/>
  <c r="Q758" i="5"/>
  <c r="L869" i="5"/>
  <c r="O1010" i="5"/>
  <c r="Q486" i="5"/>
  <c r="Q502" i="5"/>
  <c r="Q521" i="5"/>
  <c r="Q2004" i="5"/>
  <c r="Q2134" i="5"/>
  <c r="Q2470" i="5"/>
  <c r="Q2481" i="5"/>
  <c r="Q2504" i="5"/>
  <c r="Q1773" i="5"/>
  <c r="Q1662" i="5"/>
  <c r="Q1523" i="5"/>
  <c r="Q1252" i="5"/>
  <c r="L1346" i="5"/>
  <c r="L1345" i="5" s="1"/>
  <c r="Q1375" i="5"/>
  <c r="Q1408" i="5"/>
  <c r="M259" i="5"/>
  <c r="M258" i="5" s="1"/>
  <c r="Q389" i="5"/>
  <c r="Q595" i="5"/>
  <c r="Q730" i="5"/>
  <c r="Q791" i="5"/>
  <c r="Q824" i="5"/>
  <c r="Q875" i="5"/>
  <c r="Q917" i="5"/>
  <c r="N2370" i="5"/>
  <c r="Q2059" i="5"/>
  <c r="N2469" i="5"/>
  <c r="O2506" i="5"/>
  <c r="M1346" i="5"/>
  <c r="M1345" i="5" s="1"/>
  <c r="Q1392" i="5"/>
  <c r="Q2031" i="5"/>
  <c r="M2450" i="5"/>
  <c r="O2410" i="5"/>
  <c r="O2469" i="5"/>
  <c r="Q2496" i="5"/>
  <c r="Q2517" i="5"/>
  <c r="Q2540" i="5"/>
  <c r="Q2552" i="5"/>
  <c r="Q2654" i="5"/>
  <c r="Q2658" i="5"/>
  <c r="Q2666" i="5"/>
  <c r="Q2719" i="5"/>
  <c r="Q2740" i="5"/>
  <c r="Q2750" i="5"/>
  <c r="Q1513" i="5"/>
  <c r="Q1427" i="5"/>
  <c r="M1467" i="5"/>
  <c r="M1466" i="5" s="1"/>
  <c r="Q1347" i="5"/>
  <c r="O1346" i="5"/>
  <c r="O1345" i="5" s="1"/>
  <c r="M1301" i="5"/>
  <c r="M1300" i="5" s="1"/>
  <c r="Q421" i="5"/>
  <c r="Q585" i="5"/>
  <c r="O579" i="5"/>
  <c r="Q2371" i="5"/>
  <c r="Q2585" i="5"/>
  <c r="N2603" i="5"/>
  <c r="Q1741" i="5"/>
  <c r="O2596" i="5"/>
  <c r="Q1905" i="5"/>
  <c r="O2336" i="5"/>
  <c r="Q2360" i="5"/>
  <c r="O2390" i="5"/>
  <c r="M2579" i="5"/>
  <c r="O2603" i="5"/>
  <c r="O906" i="5"/>
  <c r="Q906" i="5" s="1"/>
  <c r="Q907" i="5"/>
  <c r="Q1204" i="5"/>
  <c r="Q1573" i="5"/>
  <c r="Q51" i="5"/>
  <c r="Q2135" i="5"/>
  <c r="Q2077" i="5"/>
  <c r="L1178" i="5"/>
  <c r="L1177" i="5" s="1"/>
  <c r="Q77" i="5"/>
  <c r="Q143" i="5"/>
  <c r="Q222" i="5"/>
  <c r="M2390" i="5"/>
  <c r="L2562" i="5"/>
  <c r="Q1637" i="5"/>
  <c r="Q43" i="5"/>
  <c r="Q201" i="5"/>
  <c r="Q1816" i="5"/>
  <c r="O2562" i="5"/>
  <c r="Q1310" i="5"/>
  <c r="Q1323" i="5"/>
  <c r="Q1406" i="5"/>
  <c r="Q976" i="5"/>
  <c r="L975" i="5"/>
  <c r="Q2003" i="5"/>
  <c r="Q2091" i="5"/>
  <c r="Q2612" i="5"/>
  <c r="Q1355" i="5"/>
  <c r="L1239" i="5"/>
  <c r="L1238" i="5" s="1"/>
  <c r="Q238" i="5"/>
  <c r="Q492" i="5"/>
  <c r="Q510" i="5"/>
  <c r="O1781" i="5"/>
  <c r="Q1867" i="5"/>
  <c r="Q1875" i="5"/>
  <c r="L1885" i="5"/>
  <c r="L1907" i="5"/>
  <c r="Q1965" i="5"/>
  <c r="Q2014" i="5"/>
  <c r="Q2270" i="5"/>
  <c r="Q2269" i="5" s="1"/>
  <c r="Q2035" i="5"/>
  <c r="Q2034" i="5" s="1"/>
  <c r="M1171" i="5"/>
  <c r="M1170" i="5" s="1"/>
  <c r="Q1212" i="5"/>
  <c r="Q1232" i="5"/>
  <c r="Q1246" i="5"/>
  <c r="M1317" i="5"/>
  <c r="M1316" i="5" s="1"/>
  <c r="Q1451" i="5"/>
  <c r="Q26" i="5"/>
  <c r="Q137" i="5"/>
  <c r="N2336" i="5"/>
  <c r="Q2375" i="5"/>
  <c r="Q2451" i="5"/>
  <c r="Q2463" i="5"/>
  <c r="Q2474" i="5"/>
  <c r="Q2484" i="5"/>
  <c r="Q2543" i="5"/>
  <c r="Q2575" i="5"/>
  <c r="Q1388" i="5"/>
  <c r="Q59" i="5"/>
  <c r="Q113" i="5"/>
  <c r="Q163" i="5"/>
  <c r="Q373" i="5"/>
  <c r="Q776" i="5"/>
  <c r="Q842" i="5"/>
  <c r="L1002" i="5"/>
  <c r="N354" i="5"/>
  <c r="L1781" i="5"/>
  <c r="Q1847" i="5"/>
  <c r="Q1912" i="5"/>
  <c r="Q2016" i="5"/>
  <c r="N1929" i="5"/>
  <c r="M2370" i="5"/>
  <c r="Q2507" i="5"/>
  <c r="Q2520" i="5"/>
  <c r="M2527" i="5"/>
  <c r="Q2555" i="5"/>
  <c r="L2603" i="5"/>
  <c r="Q2662" i="5"/>
  <c r="Q2715" i="5"/>
  <c r="Q1646" i="5"/>
  <c r="Q1645" i="5" s="1"/>
  <c r="N1447" i="5"/>
  <c r="N1446" i="5" s="1"/>
  <c r="N211" i="5"/>
  <c r="N210" i="5" s="1"/>
  <c r="N862" i="5"/>
  <c r="Q1653" i="5"/>
  <c r="Q2001" i="5"/>
  <c r="N1940" i="5"/>
  <c r="Q2729" i="5"/>
  <c r="Q1189" i="5"/>
  <c r="Q1292" i="5"/>
  <c r="Q1312" i="5"/>
  <c r="Q1325" i="5"/>
  <c r="Q1390" i="5"/>
  <c r="Q1435" i="5"/>
  <c r="N1454" i="5"/>
  <c r="N1453" i="5" s="1"/>
  <c r="O1255" i="5"/>
  <c r="O1254" i="5" s="1"/>
  <c r="N1286" i="5"/>
  <c r="N1285" i="5" s="1"/>
  <c r="O1607" i="5"/>
  <c r="Q1607" i="5" s="1"/>
  <c r="M229" i="5"/>
  <c r="M228" i="5" s="1"/>
  <c r="O425" i="5"/>
  <c r="Q845" i="5"/>
  <c r="N851" i="5"/>
  <c r="O862" i="5"/>
  <c r="Q494" i="5"/>
  <c r="Q1963" i="5"/>
  <c r="M1989" i="5"/>
  <c r="N2020" i="5"/>
  <c r="Q2122" i="5"/>
  <c r="L2390" i="5"/>
  <c r="M2410" i="5"/>
  <c r="Q2620" i="5"/>
  <c r="N2641" i="5"/>
  <c r="Q1357" i="5"/>
  <c r="M1286" i="5"/>
  <c r="M1285" i="5" s="1"/>
  <c r="M1330" i="5"/>
  <c r="M1329" i="5" s="1"/>
  <c r="L1395" i="5"/>
  <c r="L1394" i="5" s="1"/>
  <c r="O844" i="5"/>
  <c r="M384" i="5"/>
  <c r="Q742" i="5"/>
  <c r="Q835" i="5"/>
  <c r="Q174" i="5"/>
  <c r="L1010" i="5"/>
  <c r="Q512" i="5"/>
  <c r="Q1890" i="5"/>
  <c r="L2007" i="5"/>
  <c r="Q1809" i="5"/>
  <c r="Q496" i="5"/>
  <c r="Q514" i="5"/>
  <c r="Q1631" i="5"/>
  <c r="O1808" i="5"/>
  <c r="Q1827" i="5"/>
  <c r="Q1849" i="5"/>
  <c r="Q1938" i="5"/>
  <c r="M1952" i="5"/>
  <c r="Q1978" i="5"/>
  <c r="Q1986" i="5"/>
  <c r="O2020" i="5"/>
  <c r="L1940" i="5"/>
  <c r="Q2255" i="5"/>
  <c r="Q2604" i="5"/>
  <c r="N2697" i="5"/>
  <c r="Q1693" i="5"/>
  <c r="Q1749" i="5"/>
  <c r="N1207" i="5"/>
  <c r="N1206" i="5" s="1"/>
  <c r="N1239" i="5"/>
  <c r="N1238" i="5" s="1"/>
  <c r="Q1351" i="5"/>
  <c r="Q1517" i="5"/>
  <c r="Q1546" i="5"/>
  <c r="L1563" i="5"/>
  <c r="L1562" i="5" s="1"/>
  <c r="Q1236" i="5"/>
  <c r="Q329" i="5"/>
  <c r="N384" i="5"/>
  <c r="L411" i="5"/>
  <c r="L579" i="5"/>
  <c r="Q934" i="5"/>
  <c r="Q965" i="5"/>
  <c r="Q1967" i="5"/>
  <c r="Q2344" i="5"/>
  <c r="Q2652" i="5"/>
  <c r="Q2717" i="5"/>
  <c r="Q2726" i="5"/>
  <c r="L1317" i="5"/>
  <c r="L1316" i="5" s="1"/>
  <c r="Q1416" i="5"/>
  <c r="O1454" i="5"/>
  <c r="O1453" i="5" s="1"/>
  <c r="Q1471" i="5"/>
  <c r="M1223" i="5"/>
  <c r="M1222" i="5" s="1"/>
  <c r="L1330" i="5"/>
  <c r="L1329" i="5" s="1"/>
  <c r="M1563" i="5"/>
  <c r="M1562" i="5" s="1"/>
  <c r="Q61" i="5"/>
  <c r="Q292" i="5"/>
  <c r="Q320" i="5"/>
  <c r="Q342" i="5"/>
  <c r="Q350" i="5"/>
  <c r="Q362" i="5"/>
  <c r="O1002" i="5"/>
  <c r="Q763" i="5"/>
  <c r="O1788" i="5"/>
  <c r="L1794" i="5"/>
  <c r="Q2067" i="5"/>
  <c r="Q2094" i="5"/>
  <c r="Q1856" i="5"/>
  <c r="Q1872" i="5"/>
  <c r="Q2155" i="5"/>
  <c r="Q2395" i="5"/>
  <c r="M2562" i="5"/>
  <c r="N2596" i="5"/>
  <c r="Q2660" i="5"/>
  <c r="Q2670" i="5"/>
  <c r="O2688" i="5"/>
  <c r="Q2713" i="5"/>
  <c r="Q2721" i="5"/>
  <c r="Q2732" i="5"/>
  <c r="O2736" i="5"/>
  <c r="Q283" i="5"/>
  <c r="O367" i="5"/>
  <c r="Q417" i="5"/>
  <c r="L435" i="5"/>
  <c r="Q611" i="5"/>
  <c r="N869" i="5"/>
  <c r="O384" i="5"/>
  <c r="L401" i="5"/>
  <c r="M411" i="5"/>
  <c r="Q1279" i="5"/>
  <c r="Q525" i="5"/>
  <c r="O1794" i="5"/>
  <c r="O2041" i="5"/>
  <c r="M2430" i="5"/>
  <c r="Q2458" i="5"/>
  <c r="Q2467" i="5"/>
  <c r="Q2478" i="5"/>
  <c r="Q2501" i="5"/>
  <c r="M2506" i="5"/>
  <c r="Q2525" i="5"/>
  <c r="Q2557" i="5"/>
  <c r="O1528" i="5"/>
  <c r="O1527" i="5" s="1"/>
  <c r="Q1558" i="5"/>
  <c r="Q1588" i="5"/>
  <c r="M1362" i="5"/>
  <c r="M1361" i="5" s="1"/>
  <c r="Q1396" i="5"/>
  <c r="Q1580" i="5"/>
  <c r="L1608" i="5"/>
  <c r="L1607" i="5" s="1"/>
  <c r="Q31" i="5"/>
  <c r="Q1953" i="5"/>
  <c r="N1952" i="5"/>
  <c r="Q1993" i="5"/>
  <c r="N1989" i="5"/>
  <c r="Q2310" i="5"/>
  <c r="Q2309" i="5" s="1"/>
  <c r="Q2445" i="5"/>
  <c r="Q2634" i="5"/>
  <c r="M2633" i="5"/>
  <c r="Q2633" i="5" s="1"/>
  <c r="L2617" i="5"/>
  <c r="Q2625" i="5"/>
  <c r="N1874" i="5"/>
  <c r="Q1901" i="5"/>
  <c r="Q1956" i="5"/>
  <c r="Q73" i="5"/>
  <c r="Q1669" i="5"/>
  <c r="Q1819" i="5"/>
  <c r="Q2143" i="5"/>
  <c r="Q2423" i="5"/>
  <c r="Q1564" i="5"/>
  <c r="L1929" i="5"/>
  <c r="Q1934" i="5"/>
  <c r="Q1925" i="5"/>
  <c r="Q2737" i="5"/>
  <c r="M2736" i="5"/>
  <c r="N1918" i="5"/>
  <c r="Q1633" i="5"/>
  <c r="Q1836" i="5"/>
  <c r="N1851" i="5"/>
  <c r="Q1852" i="5"/>
  <c r="Q2090" i="5"/>
  <c r="L1829" i="5"/>
  <c r="Q1945" i="5"/>
  <c r="Q1976" i="5"/>
  <c r="L2410" i="5"/>
  <c r="L2430" i="5"/>
  <c r="M2336" i="5"/>
  <c r="N2527" i="5"/>
  <c r="Q2528" i="5"/>
  <c r="Q1509" i="5"/>
  <c r="Q1515" i="5"/>
  <c r="N1535" i="5"/>
  <c r="N1534" i="5" s="1"/>
  <c r="Q1550" i="5"/>
  <c r="N1171" i="5"/>
  <c r="N1170" i="5" s="1"/>
  <c r="Q1172" i="5"/>
  <c r="M1411" i="5"/>
  <c r="M1410" i="5" s="1"/>
  <c r="O1535" i="5"/>
  <c r="O1534" i="5" s="1"/>
  <c r="Q1536" i="5"/>
  <c r="Q2563" i="5"/>
  <c r="Q245" i="5"/>
  <c r="N2093" i="5"/>
  <c r="Q1845" i="5"/>
  <c r="Q1879" i="5"/>
  <c r="O1885" i="5"/>
  <c r="Q1894" i="5"/>
  <c r="M1918" i="5"/>
  <c r="O1940" i="5"/>
  <c r="Q1947" i="5"/>
  <c r="Q1503" i="5"/>
  <c r="L1499" i="5"/>
  <c r="O1563" i="5"/>
  <c r="Q1567" i="5"/>
  <c r="Q1576" i="5"/>
  <c r="Q1585" i="5"/>
  <c r="Q1430" i="5"/>
  <c r="L1454" i="5"/>
  <c r="Q1455" i="5"/>
  <c r="M1271" i="5"/>
  <c r="M1270" i="5" s="1"/>
  <c r="Q1272" i="5"/>
  <c r="O1378" i="5"/>
  <c r="Q1379" i="5"/>
  <c r="Q1491" i="5"/>
  <c r="N1563" i="5"/>
  <c r="N1562" i="5" s="1"/>
  <c r="O1829" i="5"/>
  <c r="L2370" i="5"/>
  <c r="L2469" i="5"/>
  <c r="N2352" i="5"/>
  <c r="N1499" i="5"/>
  <c r="N1498" i="5" s="1"/>
  <c r="Q1599" i="5"/>
  <c r="O1178" i="5"/>
  <c r="Q1179" i="5"/>
  <c r="Q1240" i="5"/>
  <c r="M1239" i="5"/>
  <c r="M1238" i="5" s="1"/>
  <c r="N1378" i="5"/>
  <c r="N1377" i="5" s="1"/>
  <c r="Q2032" i="5"/>
  <c r="Q1182" i="5"/>
  <c r="N1178" i="5"/>
  <c r="N1177" i="5" s="1"/>
  <c r="Q1202" i="5"/>
  <c r="Q1250" i="5"/>
  <c r="Q1277" i="5"/>
  <c r="Q1308" i="5"/>
  <c r="O1317" i="5"/>
  <c r="Q1321" i="5"/>
  <c r="Q1339" i="5"/>
  <c r="Q1353" i="5"/>
  <c r="N1362" i="5"/>
  <c r="N1361" i="5" s="1"/>
  <c r="Q1367" i="5"/>
  <c r="Q1373" i="5"/>
  <c r="Q1386" i="5"/>
  <c r="Q1437" i="5"/>
  <c r="L1255" i="5"/>
  <c r="L1254" i="5" s="1"/>
  <c r="Q1814" i="5"/>
  <c r="Q1718" i="5"/>
  <c r="Q2047" i="5"/>
  <c r="Q1919" i="5"/>
  <c r="L1896" i="5"/>
  <c r="Q1949" i="5"/>
  <c r="N2579" i="5"/>
  <c r="N1677" i="5"/>
  <c r="L54" i="5"/>
  <c r="L53" i="5" s="1"/>
  <c r="Q109" i="5"/>
  <c r="Q2071" i="5"/>
  <c r="L2545" i="5"/>
  <c r="O21" i="5"/>
  <c r="O20" i="5" s="1"/>
  <c r="M1874" i="5"/>
  <c r="L2352" i="5"/>
  <c r="Q2353" i="5"/>
  <c r="N1862" i="5"/>
  <c r="Q2365" i="5"/>
  <c r="Q1196" i="5"/>
  <c r="M1192" i="5"/>
  <c r="M1191" i="5" s="1"/>
  <c r="O1499" i="5"/>
  <c r="O1498" i="5" s="1"/>
  <c r="Q1990" i="5"/>
  <c r="O1989" i="5"/>
  <c r="Q1999" i="5"/>
  <c r="Q2316" i="5"/>
  <c r="Q2315" i="5" s="1"/>
  <c r="Q1701" i="5"/>
  <c r="O1362" i="5"/>
  <c r="Q632" i="5"/>
  <c r="Q750" i="5"/>
  <c r="Q125" i="5"/>
  <c r="Q147" i="5"/>
  <c r="L2486" i="5"/>
  <c r="Q2491" i="5"/>
  <c r="M2545" i="5"/>
  <c r="Q199" i="5"/>
  <c r="Q1883" i="5"/>
  <c r="Q2546" i="5"/>
  <c r="O2450" i="5"/>
  <c r="O1918" i="5"/>
  <c r="N2041" i="5"/>
  <c r="Q2069" i="5"/>
  <c r="N1896" i="5"/>
  <c r="Q2021" i="5"/>
  <c r="Q1981" i="5"/>
  <c r="L2104" i="5"/>
  <c r="Q2130" i="5"/>
  <c r="M1499" i="5"/>
  <c r="M1498" i="5" s="1"/>
  <c r="Q1569" i="5"/>
  <c r="Q1578" i="5"/>
  <c r="Q272" i="5"/>
  <c r="N392" i="5"/>
  <c r="N425" i="5"/>
  <c r="Q426" i="5"/>
  <c r="Q436" i="5"/>
  <c r="O435" i="5"/>
  <c r="Q588" i="5"/>
  <c r="Q605" i="5"/>
  <c r="Q39" i="5"/>
  <c r="Q2153" i="5"/>
  <c r="Q2055" i="5"/>
  <c r="M2041" i="5"/>
  <c r="Q1908" i="5"/>
  <c r="Q1834" i="5"/>
  <c r="O1840" i="5"/>
  <c r="Q1858" i="5"/>
  <c r="L1952" i="5"/>
  <c r="O2104" i="5"/>
  <c r="L2450" i="5"/>
  <c r="Q117" i="5"/>
  <c r="Q2537" i="5"/>
  <c r="L2527" i="5"/>
  <c r="Q1216" i="5"/>
  <c r="Q1796" i="5"/>
  <c r="N1795" i="5"/>
  <c r="M2007" i="5"/>
  <c r="Q1798" i="5"/>
  <c r="Q1804" i="5"/>
  <c r="Q1812" i="5"/>
  <c r="Q2008" i="5"/>
  <c r="Q1972" i="5"/>
  <c r="N2007" i="5"/>
  <c r="N2104" i="5"/>
  <c r="Q2105" i="5"/>
  <c r="N2486" i="5"/>
  <c r="Q1600" i="5"/>
  <c r="M1207" i="5"/>
  <c r="M1206" i="5" s="1"/>
  <c r="Q65" i="5"/>
  <c r="N1330" i="5"/>
  <c r="N1329" i="5" s="1"/>
  <c r="Q723" i="5"/>
  <c r="O485" i="5"/>
  <c r="Q1709" i="5"/>
  <c r="Q2097" i="5"/>
  <c r="Q1936" i="5"/>
  <c r="Q2460" i="5"/>
  <c r="O2527" i="5"/>
  <c r="L2596" i="5"/>
  <c r="O2579" i="5"/>
  <c r="Q2609" i="5"/>
  <c r="M2641" i="5"/>
  <c r="O2697" i="5"/>
  <c r="N2736" i="5"/>
  <c r="L1207" i="5"/>
  <c r="L1206" i="5" s="1"/>
  <c r="M1255" i="5"/>
  <c r="M1254" i="5" s="1"/>
  <c r="L1362" i="5"/>
  <c r="L1361" i="5" s="1"/>
  <c r="L1301" i="5"/>
  <c r="L1300" i="5" s="1"/>
  <c r="M401" i="5"/>
  <c r="Q407" i="5"/>
  <c r="Q600" i="5"/>
  <c r="Q634" i="5"/>
  <c r="Q717" i="5"/>
  <c r="Q1635" i="5"/>
  <c r="Q2099" i="5"/>
  <c r="Q2148" i="5"/>
  <c r="Q2158" i="5"/>
  <c r="N2309" i="5"/>
  <c r="M2469" i="5"/>
  <c r="Q2494" i="5"/>
  <c r="L2728" i="5"/>
  <c r="Q2636" i="5"/>
  <c r="Q816" i="5"/>
  <c r="Q244" i="5"/>
  <c r="Q266" i="5"/>
  <c r="O259" i="5"/>
  <c r="Q277" i="5"/>
  <c r="Q289" i="5"/>
  <c r="Q300" i="5"/>
  <c r="Q309" i="5"/>
  <c r="Q337" i="5"/>
  <c r="Q379" i="5"/>
  <c r="N367" i="5"/>
  <c r="Q431" i="5"/>
  <c r="O178" i="5"/>
  <c r="Q178" i="5" s="1"/>
  <c r="Q179" i="5"/>
  <c r="L2641" i="5"/>
  <c r="Q2642" i="5"/>
  <c r="N1467" i="5"/>
  <c r="N1466" i="5" s="1"/>
  <c r="Q1331" i="5"/>
  <c r="Q1800" i="5"/>
  <c r="Q2101" i="5"/>
  <c r="Q2391" i="5"/>
  <c r="N2450" i="5"/>
  <c r="N1757" i="5"/>
  <c r="Q1757" i="5" s="1"/>
  <c r="Q1008" i="5"/>
  <c r="Q85" i="5"/>
  <c r="Q195" i="5"/>
  <c r="O211" i="5"/>
  <c r="Q945" i="5"/>
  <c r="Q1792" i="5"/>
  <c r="O2352" i="5"/>
  <c r="O2370" i="5"/>
  <c r="N2506" i="5"/>
  <c r="Q2600" i="5"/>
  <c r="M2596" i="5"/>
  <c r="M2352" i="5"/>
  <c r="Q1789" i="5"/>
  <c r="Q2435" i="5"/>
  <c r="M2603" i="5"/>
  <c r="O1271" i="5"/>
  <c r="Q1281" i="5"/>
  <c r="N1301" i="5"/>
  <c r="N1300" i="5" s="1"/>
  <c r="Q18" i="5"/>
  <c r="M11" i="5"/>
  <c r="M10" i="5" s="1"/>
  <c r="Q139" i="5"/>
  <c r="Q165" i="5"/>
  <c r="Q674" i="5"/>
  <c r="Q680" i="5"/>
  <c r="Q685" i="5"/>
  <c r="Q1725" i="5"/>
  <c r="Q1802" i="5"/>
  <c r="M1929" i="5"/>
  <c r="Q2511" i="5"/>
  <c r="O1171" i="5"/>
  <c r="O1170" i="5" s="1"/>
  <c r="N1411" i="5"/>
  <c r="N1410" i="5" s="1"/>
  <c r="Q1412" i="5"/>
  <c r="L1535" i="5"/>
  <c r="Q870" i="5"/>
  <c r="Q158" i="5"/>
  <c r="Q183" i="5"/>
  <c r="Q638" i="5"/>
  <c r="Q643" i="5"/>
  <c r="Q1505" i="5"/>
  <c r="Q1511" i="5"/>
  <c r="Q1287" i="5"/>
  <c r="O1286" i="5"/>
  <c r="O1330" i="5"/>
  <c r="Q1359" i="5"/>
  <c r="M1378" i="5"/>
  <c r="M1377" i="5" s="1"/>
  <c r="Q93" i="5"/>
  <c r="Q924" i="5"/>
  <c r="Q996" i="5"/>
  <c r="Q1032" i="5"/>
  <c r="Q1049" i="5"/>
  <c r="M354" i="5"/>
  <c r="Q2629" i="5"/>
  <c r="O1207" i="5"/>
  <c r="Q1208" i="5"/>
  <c r="Q1363" i="5"/>
  <c r="O1395" i="5"/>
  <c r="O1301" i="5"/>
  <c r="Q237" i="5"/>
  <c r="N236" i="5"/>
  <c r="Q236" i="5" s="1"/>
  <c r="Q624" i="5"/>
  <c r="Q666" i="5"/>
  <c r="Q692" i="5"/>
  <c r="Q725" i="5"/>
  <c r="Q740" i="5"/>
  <c r="Q745" i="5"/>
  <c r="Q783" i="5"/>
  <c r="Q788" i="5"/>
  <c r="Q801" i="5"/>
  <c r="L862" i="5"/>
  <c r="Q867" i="5"/>
  <c r="Q939" i="5"/>
  <c r="Q707" i="5"/>
  <c r="Q721" i="5"/>
  <c r="Q795" i="5"/>
  <c r="Q919" i="5"/>
  <c r="N1255" i="5"/>
  <c r="N1254" i="5" s="1"/>
  <c r="O1239" i="5"/>
  <c r="L1223" i="5"/>
  <c r="L1222" i="5" s="1"/>
  <c r="N1271" i="5"/>
  <c r="N1270" i="5" s="1"/>
  <c r="Q1306" i="5"/>
  <c r="Q1337" i="5"/>
  <c r="N1346" i="5"/>
  <c r="N1345" i="5" s="1"/>
  <c r="Q1371" i="5"/>
  <c r="Q1384" i="5"/>
  <c r="Q1402" i="5"/>
  <c r="O1192" i="5"/>
  <c r="Q1298" i="5"/>
  <c r="Q1343" i="5"/>
  <c r="Q230" i="5"/>
  <c r="N11" i="5"/>
  <c r="N10" i="5" s="1"/>
  <c r="Q47" i="5"/>
  <c r="N54" i="5"/>
  <c r="N53" i="5" s="1"/>
  <c r="Q103" i="5"/>
  <c r="Q253" i="5"/>
  <c r="L384" i="5"/>
  <c r="O392" i="5"/>
  <c r="Q661" i="5"/>
  <c r="Q840" i="5"/>
  <c r="O2617" i="5"/>
  <c r="O2641" i="5"/>
  <c r="Q2664" i="5"/>
  <c r="Q2675" i="5"/>
  <c r="Q2686" i="5"/>
  <c r="Q2698" i="5"/>
  <c r="O1223" i="5"/>
  <c r="Q1275" i="5"/>
  <c r="M1440" i="5"/>
  <c r="M1439" i="5" s="1"/>
  <c r="Q1441" i="5"/>
  <c r="L1467" i="5"/>
  <c r="Q1468" i="5"/>
  <c r="Q1529" i="5"/>
  <c r="N1192" i="5"/>
  <c r="N1191" i="5" s="1"/>
  <c r="Q12" i="5"/>
  <c r="N21" i="5"/>
  <c r="N20" i="5" s="1"/>
  <c r="Q22" i="5"/>
  <c r="O54" i="5"/>
  <c r="Q81" i="5"/>
  <c r="Q133" i="5"/>
  <c r="Q249" i="5"/>
  <c r="N259" i="5"/>
  <c r="N258" i="5" s="1"/>
  <c r="L366" i="5"/>
  <c r="L367" i="5"/>
  <c r="Q376" i="5"/>
  <c r="Q618" i="5"/>
  <c r="Q688" i="5"/>
  <c r="Q727" i="5"/>
  <c r="Q849" i="5"/>
  <c r="Q860" i="5"/>
  <c r="Q961" i="5"/>
  <c r="Q989" i="5"/>
  <c r="Q991" i="5"/>
  <c r="Q1011" i="5"/>
  <c r="L2736" i="5"/>
  <c r="Q2748" i="5"/>
  <c r="Q1302" i="5"/>
  <c r="Q1248" i="5"/>
  <c r="Q1262" i="5"/>
  <c r="Q1519" i="5"/>
  <c r="M1535" i="5"/>
  <c r="M1534" i="5" s="1"/>
  <c r="Q1539" i="5"/>
  <c r="Q1614" i="5"/>
  <c r="Q264" i="5"/>
  <c r="L355" i="5"/>
  <c r="L354" i="5" s="1"/>
  <c r="Q676" i="5"/>
  <c r="Q694" i="5"/>
  <c r="Q701" i="5"/>
  <c r="N975" i="5"/>
  <c r="N1010" i="5"/>
  <c r="Q2647" i="5"/>
  <c r="L2697" i="5"/>
  <c r="Q1193" i="5"/>
  <c r="O1495" i="5"/>
  <c r="O1494" i="5" s="1"/>
  <c r="Q1496" i="5"/>
  <c r="Q1525" i="5"/>
  <c r="O1411" i="5"/>
  <c r="O1410" i="5" s="1"/>
  <c r="Q1448" i="5"/>
  <c r="Q1220" i="5"/>
  <c r="Q356" i="5"/>
  <c r="Q307" i="5"/>
  <c r="Q747" i="5"/>
  <c r="Q778" i="5"/>
  <c r="Q804" i="5"/>
  <c r="Q243" i="5"/>
  <c r="Q16" i="5"/>
  <c r="Q33" i="5"/>
  <c r="Q1598" i="5"/>
  <c r="Q1489" i="5"/>
  <c r="Q1490" i="5"/>
  <c r="O1439" i="5"/>
  <c r="N1494" i="5"/>
  <c r="Q651" i="5"/>
  <c r="L21" i="5"/>
  <c r="N2243" i="5" l="1"/>
  <c r="M1787" i="5"/>
  <c r="Q1677" i="5"/>
  <c r="O2243" i="5"/>
  <c r="Q2244" i="5"/>
  <c r="Q2243" i="5" s="1"/>
  <c r="N578" i="5"/>
  <c r="O366" i="5"/>
  <c r="N366" i="5"/>
  <c r="M366" i="5"/>
  <c r="O578" i="5"/>
  <c r="Q2142" i="5"/>
  <c r="Q299" i="5"/>
  <c r="Q271" i="5"/>
  <c r="Q270" i="5"/>
  <c r="Q248" i="5"/>
  <c r="Q150" i="5"/>
  <c r="Q355" i="5"/>
  <c r="Q194" i="5"/>
  <c r="Q142" i="5"/>
  <c r="Q132" i="5"/>
  <c r="Q108" i="5"/>
  <c r="Q80" i="5"/>
  <c r="Q124" i="5"/>
  <c r="Q116" i="5"/>
  <c r="Q96" i="5"/>
  <c r="Q46" i="5"/>
  <c r="Q72" i="5"/>
  <c r="Q88" i="5"/>
  <c r="Q64" i="5"/>
  <c r="Q38" i="5"/>
  <c r="Q10" i="5"/>
  <c r="Q911" i="5"/>
  <c r="Q1039" i="5"/>
  <c r="Q983" i="5"/>
  <c r="Q815" i="5"/>
  <c r="Q790" i="5"/>
  <c r="Q770" i="5"/>
  <c r="Q749" i="5"/>
  <c r="Q729" i="5"/>
  <c r="Q711" i="5"/>
  <c r="Q1010" i="5"/>
  <c r="Q668" i="5"/>
  <c r="Q687" i="5"/>
  <c r="Q401" i="5"/>
  <c r="Q645" i="5"/>
  <c r="L1624" i="5"/>
  <c r="Q1484" i="5"/>
  <c r="Q1907" i="5"/>
  <c r="Q2728" i="5"/>
  <c r="Q626" i="5"/>
  <c r="Q435" i="5"/>
  <c r="Q1995" i="5"/>
  <c r="Q63" i="5"/>
  <c r="Q182" i="5"/>
  <c r="Q579" i="5"/>
  <c r="Q228" i="5"/>
  <c r="L2141" i="5"/>
  <c r="Q2688" i="5"/>
  <c r="Q1818" i="5"/>
  <c r="Q2020" i="5"/>
  <c r="Q1840" i="5"/>
  <c r="Q1829" i="5"/>
  <c r="Q844" i="5"/>
  <c r="Q131" i="5"/>
  <c r="Q2336" i="5"/>
  <c r="Q1781" i="5"/>
  <c r="Q2545" i="5"/>
  <c r="Q1808" i="5"/>
  <c r="Q1494" i="5"/>
  <c r="Q1940" i="5"/>
  <c r="Q1862" i="5"/>
  <c r="O181" i="5"/>
  <c r="Q181" i="5" s="1"/>
  <c r="Q2330" i="5"/>
  <c r="Q851" i="5"/>
  <c r="Q2410" i="5"/>
  <c r="Q1788" i="5"/>
  <c r="L2243" i="5"/>
  <c r="Q2450" i="5"/>
  <c r="M2243" i="5"/>
  <c r="Q1851" i="5"/>
  <c r="O1624" i="5"/>
  <c r="Q2506" i="5"/>
  <c r="Q1446" i="5"/>
  <c r="Q869" i="5"/>
  <c r="Q2430" i="5"/>
  <c r="Q411" i="5"/>
  <c r="Q1447" i="5"/>
  <c r="M1624" i="5"/>
  <c r="Q975" i="5"/>
  <c r="Q862" i="5"/>
  <c r="Q1461" i="5"/>
  <c r="Q2093" i="5"/>
  <c r="Q1918" i="5"/>
  <c r="M1169" i="5"/>
  <c r="M2329" i="5"/>
  <c r="Q1896" i="5"/>
  <c r="O2329" i="5"/>
  <c r="Q1411" i="5"/>
  <c r="Q1527" i="5"/>
  <c r="Q1171" i="5"/>
  <c r="Q1254" i="5"/>
  <c r="Q1874" i="5"/>
  <c r="Q1528" i="5"/>
  <c r="Q2390" i="5"/>
  <c r="M2141" i="5"/>
  <c r="Q71" i="5"/>
  <c r="Q425" i="5"/>
  <c r="Q2562" i="5"/>
  <c r="O1787" i="5"/>
  <c r="Q229" i="5"/>
  <c r="Q1345" i="5"/>
  <c r="Q1929" i="5"/>
  <c r="Q1002" i="5"/>
  <c r="Q1346" i="5"/>
  <c r="Q2697" i="5"/>
  <c r="Q193" i="5"/>
  <c r="N1169" i="5"/>
  <c r="Q1439" i="5"/>
  <c r="L1787" i="5"/>
  <c r="Q2611" i="5"/>
  <c r="Q384" i="5"/>
  <c r="Q1885" i="5"/>
  <c r="O87" i="5"/>
  <c r="Q87" i="5" s="1"/>
  <c r="Q2641" i="5"/>
  <c r="Q1170" i="5"/>
  <c r="Q2370" i="5"/>
  <c r="Q1952" i="5"/>
  <c r="Q1301" i="5"/>
  <c r="O1300" i="5"/>
  <c r="Q1300" i="5" s="1"/>
  <c r="O45" i="5"/>
  <c r="Q45" i="5" s="1"/>
  <c r="O1394" i="5"/>
  <c r="Q1394" i="5" s="1"/>
  <c r="Q1395" i="5"/>
  <c r="O298" i="5"/>
  <c r="Q298" i="5" s="1"/>
  <c r="Q2596" i="5"/>
  <c r="Q1255" i="5"/>
  <c r="L2329" i="5"/>
  <c r="O1562" i="5"/>
  <c r="Q1562" i="5" s="1"/>
  <c r="Q1563" i="5"/>
  <c r="Q1625" i="5"/>
  <c r="N1624" i="5"/>
  <c r="L1534" i="5"/>
  <c r="Q1534" i="5" s="1"/>
  <c r="Q1535" i="5"/>
  <c r="O37" i="5"/>
  <c r="Q1795" i="5"/>
  <c r="N1794" i="5"/>
  <c r="Q604" i="5"/>
  <c r="N107" i="5"/>
  <c r="Q107" i="5" s="1"/>
  <c r="Q1499" i="5"/>
  <c r="L1498" i="5"/>
  <c r="Q1498" i="5" s="1"/>
  <c r="Q1286" i="5"/>
  <c r="O1285" i="5"/>
  <c r="Q1285" i="5" s="1"/>
  <c r="M9" i="5"/>
  <c r="Q2486" i="5"/>
  <c r="Q1239" i="5"/>
  <c r="O1238" i="5"/>
  <c r="Q1238" i="5" s="1"/>
  <c r="Q1330" i="5"/>
  <c r="O1329" i="5"/>
  <c r="Q1329" i="5" s="1"/>
  <c r="Q123" i="5"/>
  <c r="O1206" i="5"/>
  <c r="Q1206" i="5" s="1"/>
  <c r="Q1207" i="5"/>
  <c r="Q587" i="5"/>
  <c r="N141" i="5"/>
  <c r="Q141" i="5" s="1"/>
  <c r="L1466" i="5"/>
  <c r="Q1466" i="5" s="1"/>
  <c r="Q1467" i="5"/>
  <c r="Q259" i="5"/>
  <c r="O258" i="5"/>
  <c r="Q258" i="5" s="1"/>
  <c r="Q1440" i="5"/>
  <c r="Q11" i="5"/>
  <c r="O247" i="5"/>
  <c r="Q247" i="5" s="1"/>
  <c r="Q485" i="5"/>
  <c r="O484" i="5"/>
  <c r="Q2527" i="5"/>
  <c r="Q2579" i="5"/>
  <c r="O1191" i="5"/>
  <c r="Q1191" i="5" s="1"/>
  <c r="Q1192" i="5"/>
  <c r="O210" i="5"/>
  <c r="Q210" i="5" s="1"/>
  <c r="Q211" i="5"/>
  <c r="Q2603" i="5"/>
  <c r="Q2602" i="5"/>
  <c r="Q2104" i="5"/>
  <c r="Q392" i="5"/>
  <c r="Q2041" i="5"/>
  <c r="O1316" i="5"/>
  <c r="Q1316" i="5" s="1"/>
  <c r="Q1317" i="5"/>
  <c r="O1177" i="5"/>
  <c r="Q1178" i="5"/>
  <c r="O1377" i="5"/>
  <c r="Q1377" i="5" s="1"/>
  <c r="Q1378" i="5"/>
  <c r="Q2007" i="5"/>
  <c r="Q1454" i="5"/>
  <c r="L1453" i="5"/>
  <c r="Q1453" i="5" s="1"/>
  <c r="Q1223" i="5"/>
  <c r="O1222" i="5"/>
  <c r="Q1222" i="5" s="1"/>
  <c r="O1270" i="5"/>
  <c r="Q1270" i="5" s="1"/>
  <c r="Q1271" i="5"/>
  <c r="Q1765" i="5"/>
  <c r="Q1495" i="5"/>
  <c r="O115" i="5"/>
  <c r="Q115" i="5" s="1"/>
  <c r="N95" i="5"/>
  <c r="Q95" i="5" s="1"/>
  <c r="Q367" i="5"/>
  <c r="Q2352" i="5"/>
  <c r="Q1989" i="5"/>
  <c r="O149" i="5"/>
  <c r="Q149" i="5" s="1"/>
  <c r="O354" i="5"/>
  <c r="Q354" i="5" s="1"/>
  <c r="Q2617" i="5"/>
  <c r="Q1410" i="5"/>
  <c r="Q2736" i="5"/>
  <c r="O53" i="5"/>
  <c r="Q53" i="5" s="1"/>
  <c r="Q54" i="5"/>
  <c r="O79" i="5"/>
  <c r="Q79" i="5" s="1"/>
  <c r="Q1608" i="5"/>
  <c r="O1361" i="5"/>
  <c r="Q1361" i="5" s="1"/>
  <c r="Q1362" i="5"/>
  <c r="Q2469" i="5"/>
  <c r="N2141" i="5"/>
  <c r="L20" i="5"/>
  <c r="Q20" i="5" s="1"/>
  <c r="Q21" i="5"/>
  <c r="L9" i="5"/>
  <c r="L576" i="5" s="1"/>
  <c r="L578" i="5"/>
  <c r="Q366" i="5" l="1"/>
  <c r="Q578" i="5"/>
  <c r="L2139" i="5"/>
  <c r="O2139" i="5"/>
  <c r="Q2329" i="5"/>
  <c r="M2139" i="5"/>
  <c r="Q2141" i="5"/>
  <c r="O1169" i="5"/>
  <c r="O1603" i="5" s="1"/>
  <c r="N1603" i="5"/>
  <c r="N2759" i="5"/>
  <c r="M2759" i="5"/>
  <c r="M576" i="5"/>
  <c r="Q1624" i="5"/>
  <c r="O2759" i="5"/>
  <c r="L1169" i="5"/>
  <c r="L1603" i="5" s="1"/>
  <c r="Q37" i="5"/>
  <c r="Q9" i="5" s="1"/>
  <c r="O9" i="5"/>
  <c r="O576" i="5" s="1"/>
  <c r="L2759" i="5"/>
  <c r="N9" i="5"/>
  <c r="N576" i="5" s="1"/>
  <c r="Q1794" i="5"/>
  <c r="N1787" i="5"/>
  <c r="Q1787" i="5" s="1"/>
  <c r="Q1177" i="5"/>
  <c r="Q1169" i="5" s="1"/>
  <c r="M1603" i="5"/>
  <c r="Q2139" i="5" l="1"/>
  <c r="O2760" i="5"/>
  <c r="N2139" i="5"/>
  <c r="L2760" i="5"/>
  <c r="Q2759" i="5"/>
  <c r="Q576" i="5"/>
  <c r="M2760" i="5"/>
  <c r="Q1603" i="5"/>
  <c r="Q2760" i="5" l="1"/>
  <c r="N2760" i="5"/>
</calcChain>
</file>

<file path=xl/sharedStrings.xml><?xml version="1.0" encoding="utf-8"?>
<sst xmlns="http://schemas.openxmlformats.org/spreadsheetml/2006/main" count="5646" uniqueCount="747">
  <si>
    <t>№ Р/с</t>
  </si>
  <si>
    <t>Мем. аудит объектісі (лері)</t>
  </si>
  <si>
    <t>Мем. аудиттің типі</t>
  </si>
  <si>
    <t>Тексерудің түрі</t>
  </si>
  <si>
    <t>Аудиторлық іс-шараның қысқаша атауы</t>
  </si>
  <si>
    <t>Аудиторлық іс-шара бойынша мерзімдер (тоқсандарға бөліне отырып көрсетіледі)</t>
  </si>
  <si>
    <t>Дайындық кезеңі</t>
  </si>
  <si>
    <t>Негізгі кезеңі</t>
  </si>
  <si>
    <t>Қорытынды кезеңі</t>
  </si>
  <si>
    <t>Барлығы</t>
  </si>
  <si>
    <t>001</t>
  </si>
  <si>
    <t>011</t>
  </si>
  <si>
    <t>015</t>
  </si>
  <si>
    <t>жиыны</t>
  </si>
  <si>
    <t>Тиімділік аудиті</t>
  </si>
  <si>
    <t>Сыртқы мемлекеттік аудит</t>
  </si>
  <si>
    <t>Жергілікті бюджет қаражаты есебінен</t>
  </si>
  <si>
    <t>055</t>
  </si>
  <si>
    <t>Қазақстан Республикасының Ұлттық қорынан берілетін кепілдендірілген трансферт есебінен</t>
  </si>
  <si>
    <t>2 тоқсан</t>
  </si>
  <si>
    <t>2023</t>
  </si>
  <si>
    <t>А.ДАРИБАЕВ</t>
  </si>
  <si>
    <t>Аудан (облыстық маңызы бар қала) мәслихатының қызметін қамтамасыз ету жөніндегі қызметтер</t>
  </si>
  <si>
    <t>Республикалық бюджеттен берілетін трансферттер есебінен</t>
  </si>
  <si>
    <t>042</t>
  </si>
  <si>
    <t>Мемлекеттік органның күрделі шығыстары</t>
  </si>
  <si>
    <t>003</t>
  </si>
  <si>
    <t>005</t>
  </si>
  <si>
    <t>Аудан (облыстық маңызы бар қала) әкімінің қызметін қамтамасыз ету жөніндегі қызметтер</t>
  </si>
  <si>
    <t>Облыстық бюджеттен берілетін трансферттер есебінен</t>
  </si>
  <si>
    <t>Жалпыға бірдей әскери міндетті атқару шеңберіндегі іс-шаралар</t>
  </si>
  <si>
    <t>Республикалық бюджеттен қорғанысқа берілетін субвенциялар есебінен</t>
  </si>
  <si>
    <t>Аудан (облыстық маңызы бар қала) ауқымындағы төтенше жағдайлардың алдын алу және оларды жою</t>
  </si>
  <si>
    <t>Аудандық (қалалық) ауқымдағы дала өрттерінің, сондай-ақ мемлекеттік өртке қарсы қызмет органдары құрылмаған елдi мекендерде өрттердің алдын алу және оларды сөндіру жөніндегі іс-шаралар</t>
  </si>
  <si>
    <t>Жергілікті атқарушы органның шұғыл шығындарға арналған резервінің есебінен іс-шаралар өткізу</t>
  </si>
  <si>
    <t>028</t>
  </si>
  <si>
    <t>043</t>
  </si>
  <si>
    <t>002</t>
  </si>
  <si>
    <t>006</t>
  </si>
  <si>
    <t>007</t>
  </si>
  <si>
    <t>009</t>
  </si>
  <si>
    <t>107</t>
  </si>
  <si>
    <t>113</t>
  </si>
  <si>
    <t>004</t>
  </si>
  <si>
    <t>008</t>
  </si>
  <si>
    <t>013</t>
  </si>
  <si>
    <t>014</t>
  </si>
  <si>
    <t>022</t>
  </si>
  <si>
    <t>032</t>
  </si>
  <si>
    <t>051</t>
  </si>
  <si>
    <t>Жергілікті өкілетті органдардың шешімі бойынша мұқтаж азаматтардың жекелеген топтарына әлеуметтік көмек</t>
  </si>
  <si>
    <t>Жәрдемақыларды және басқа да әлеуметтік төлемдерді есептеу, төлеу мен жеткізу бойынша қызметтерге ақы төлеу</t>
  </si>
  <si>
    <t>016</t>
  </si>
  <si>
    <t>017</t>
  </si>
  <si>
    <t>Қазақстан Республикасы Ұлттық қорынан бөлінетін нысаналы трансферт есебінен</t>
  </si>
  <si>
    <t>100</t>
  </si>
  <si>
    <t>023</t>
  </si>
  <si>
    <t>Үйден тәрбиеленіп оқытылатын мүгедек балаларды материалдық қамтамасыз ету</t>
  </si>
  <si>
    <t>Мұқтаж азаматтарға үйде әлеуметтiк көмек көрсету</t>
  </si>
  <si>
    <t>Қазақстан Республикасында мүгедектердің құқықтарын қамтамасыз етуге және өмір сүру сапасын жақсарту</t>
  </si>
  <si>
    <t>Ведомстволық бағыныстағы мемлекеттік мекемелер мен ұйымдардың күрделі шығыстары</t>
  </si>
  <si>
    <t>010</t>
  </si>
  <si>
    <t>050</t>
  </si>
  <si>
    <t>067</t>
  </si>
  <si>
    <t>Жергілікті деңгейде ақпарат, мемлекеттілікті нығайту және азаматтардың әлеуметтік сенімділігін қалыптастыру саласында мемлекеттік саясатты іске асыру жөніндегі қызметтер</t>
  </si>
  <si>
    <t>Мемлекеттік ақпараттық саясат жүргізу жөніндегі қызметтер</t>
  </si>
  <si>
    <t>049</t>
  </si>
  <si>
    <t>Жастар саясаты саласында іс-шараларды іске асыру</t>
  </si>
  <si>
    <t>Жергілікті деңгейде мәдениет, тілдерді дамыту, дене шынықтыру және спорт саласында мемлекеттік саясатты іске асыру жөніндегі қызметтер</t>
  </si>
  <si>
    <t>Мәдени-демалыс жұмысын қолдау</t>
  </si>
  <si>
    <t>Әртүрлi спорт түрлерi бойынша аудан (облыстық маңызы бар қала)  құрама командаларының мүшелерiн дайындау және олардың облыстық спорт жарыстарына қатысуы</t>
  </si>
  <si>
    <t>Мемлекеттік-жекешелік әріптестік жобалар бойынша мемлекеттік міндеттемелерді орындау</t>
  </si>
  <si>
    <t>096</t>
  </si>
  <si>
    <t>Аудандық (қалалық) кiтапханалардың жұмыс iстеуi</t>
  </si>
  <si>
    <t>Мемлекеттiк тiлдi және Қазақстан халқының басқа да тiлдерін дамыту</t>
  </si>
  <si>
    <t>Ұлттық және бұқаралық спорт түрлерін дамыту</t>
  </si>
  <si>
    <t>Жергілікті деңгейде тұрғын үй-коммуналдық шаруашылығы, жолаушылар көлігі және автомобиль жолдары саласындағы мемлекеттік саясатты іске асыру жөніндегі қызметтер</t>
  </si>
  <si>
    <t>Сумен жабдықтау және су бұру жүйесінің жұмыс істеуі</t>
  </si>
  <si>
    <t>Елдi мекендердегі көшелердi жарықтандыру</t>
  </si>
  <si>
    <t>Елдi мекендердiң санитариясын қамтамасыз ету</t>
  </si>
  <si>
    <t>Елдi мекендердi абаттандыру және көгалдандыру</t>
  </si>
  <si>
    <t>Автомобиль жолдарының жұмыс істеуін қамтамасыз ету</t>
  </si>
  <si>
    <t>Республикалық бюджеттен көлік және коммуникацияға берілетін субвенциялар есебінен</t>
  </si>
  <si>
    <t>Ауданның (облыстық маңызы бар қаланың) коммуналдық меншігіндегі газ жүйелерін қолдануды ұйымдастыру</t>
  </si>
  <si>
    <t>Инженерлік-коммуникациялық инфрақұрылымды жобалау, дамыту және (немесе) жайластыру</t>
  </si>
  <si>
    <t>Газ тасымалдау жүйесін дамыту</t>
  </si>
  <si>
    <t>Елді мекендердегі сумен жабдықтау және су бұру жүйелерін дамыту</t>
  </si>
  <si>
    <t>«Ауыл-Ел бесігі» жобасы шеңберінде ауылдық елді мекендердегі әлеуметтік және инженерлік инфрақұрылымдарды дамыту</t>
  </si>
  <si>
    <t>048</t>
  </si>
  <si>
    <t>053</t>
  </si>
  <si>
    <t>054</t>
  </si>
  <si>
    <t>012</t>
  </si>
  <si>
    <t>018</t>
  </si>
  <si>
    <t>019</t>
  </si>
  <si>
    <t>021</t>
  </si>
  <si>
    <t>027</t>
  </si>
  <si>
    <t>033</t>
  </si>
  <si>
    <t>036</t>
  </si>
  <si>
    <t>037</t>
  </si>
  <si>
    <t>058</t>
  </si>
  <si>
    <t>062</t>
  </si>
  <si>
    <t>064</t>
  </si>
  <si>
    <t>065</t>
  </si>
  <si>
    <t>115</t>
  </si>
  <si>
    <t>Салық салу мақсатында мүлікті бағалауды жүргізу</t>
  </si>
  <si>
    <t>Субвенциялар</t>
  </si>
  <si>
    <t>Қазақстан Республикасының Ұлттық қорынан берілетін нысаналы трансферт есебінен республикалық бюджеттен бөлінген пайдаланылмаған (түгел пайдаланылмаған) нысаналы трансферттердің сомасын қайтару</t>
  </si>
  <si>
    <t>Мамандарға әлеуметтік қолдау көрсету жөніндегі шараларды іске асыру</t>
  </si>
  <si>
    <t>Республикалық бюджеттен ауыл, су, орман, балық шаруашылығына, ерекше қорғалатын табиғи аумақтарға, қоршаған ортаны және жануарлар дүниесін қорғауға, жер қатынастарына берілетін субвенциялар есебінен</t>
  </si>
  <si>
    <t>045</t>
  </si>
  <si>
    <t>024</t>
  </si>
  <si>
    <t>038</t>
  </si>
  <si>
    <t>099</t>
  </si>
  <si>
    <t>Жергілікті деңгейде құрылыс, сәулет және қала құрылысы саласындағы мемлекеттік саясатты іске асыру жөніндегі қызметтер</t>
  </si>
  <si>
    <t>Республикалық бюджеттен берілетін трансферттер есебiнен</t>
  </si>
  <si>
    <t>"Cпорт объектілерін дамыту"</t>
  </si>
  <si>
    <t>Аудан аумағында қала құрылысын дамытудың кешенді схемаларын, аудандық (облыстық) маңызы бар қалалардың, кенттердің және өзге де ауылдық елді мекендердің бас жоспарларын әзірлеу</t>
  </si>
  <si>
    <t>Жергілікті атқарушы органы резервінің қаражаты есебінен соттардың шешімдері бойынша жергілікті атқарушы органдардың міндеттемелерін орындау</t>
  </si>
  <si>
    <t>Қазақстан Республикасының Ұлттық қорынан берілетін нысаналы трансферт есебінен</t>
  </si>
  <si>
    <t>079</t>
  </si>
  <si>
    <t>098</t>
  </si>
  <si>
    <t>Аудандық маңызы бар қала, ауыл, кент, ауылдық округ әкімінің қызметін қамтамасыз ету жөніндегі қызметтер</t>
  </si>
  <si>
    <t>Елді мекендердегі көшелерді жарықтандыру</t>
  </si>
  <si>
    <t>Елді мекендердің санитариясын қамтамасыз ету</t>
  </si>
  <si>
    <t>Елді мекендерді абаттандыру мен көгалдандыру</t>
  </si>
  <si>
    <t>Аудандық маңызы бар қалаларда, ауылдарда, кенттерде, ауылдық округтерде автомобиль жолдарының жұмыс істеуін қамтамасыз ету</t>
  </si>
  <si>
    <t>Ауданның (облыстық маңызы бар қаланың) бюджет қаражаты есебінен</t>
  </si>
  <si>
    <t>029</t>
  </si>
  <si>
    <t>057</t>
  </si>
  <si>
    <t>Жергілікті деңгейде халық үшін әлеуметтік бағдарламаларды жұмыспен қамтуды қамтамасыз етуді   іске асыру саласындағы мемлекеттік саясатты іске асыру жөніндегі қызметтер</t>
  </si>
  <si>
    <t>Мемлекеттік атаулы әлеуметтік көмек</t>
  </si>
  <si>
    <t>Зейнеткерлер мен мүгедектерге әлеуметтік қызмет көрсету аумақтық орталығы</t>
  </si>
  <si>
    <t>Жергілікті деңгейде ақпарат, мемлекет-   тілікті нығайту және азаматтардың әлеуме-   ттік сенімділігін қалыптастыру саласында мемлекет-  тік саясатты іске асыру жөніндегі қызметтер</t>
  </si>
  <si>
    <t>Газеттер мен журналдар арқылы мемлекеттік ақпараттық саясат жүргізу жөніндегі қызметтер</t>
  </si>
  <si>
    <t>Жастар саясаты саласындағы өңірлік бағдарламаларды iске асыру</t>
  </si>
  <si>
    <t>Жергілікті деңгейде мәдениет, тілдерді дамыту, дене шынықтыру және спорт саласында мемлекеттік саясатты іске асыру жөніндегі қызаметтер</t>
  </si>
  <si>
    <t>Аудандық (облыстық маңызы бар қалалық) деңгейде спорттық жарыстар өткізу</t>
  </si>
  <si>
    <t>Әртүрлі спорт түрлері бойынша аудан (облыстық маңызы бар қала) құрама командаларының мүшелерін дайындау және олардың облыстық спорт жарыстарына қатысуы</t>
  </si>
  <si>
    <t>Аудандақ (қалалық) кітапханалардың жұмыс істеуі</t>
  </si>
  <si>
    <t>Мемлекеттік тілді және Қазақстан халқының басқада тілдерін дамыту</t>
  </si>
  <si>
    <t>Экономикалық саясатты қалыптастыру мен дамыту, мемлекеттік жоспарлау ауданның облыстық маңызы бар қаланың бюджеттік атқару және коммуналдық меншігін басқару саласындағы мемлекеттік саясатты іске асыру жөніндегі қызметтер</t>
  </si>
  <si>
    <t>Мамандарды әлеуметтік қолдау шараларын іске асыру үшін бюджеттік кредиттер</t>
  </si>
  <si>
    <t>Республикалық бюджеттен берілген кредиттер есебінен</t>
  </si>
  <si>
    <t>Заңнаманы өзгертуге байланысты жоғары тұрған бюджеттің шығындарын өтеуге төменгі тұрған бюджеттен ағымдағы нысаналы трансферттер</t>
  </si>
  <si>
    <t>Аудан (облыстық маңызы бар қала) аумағында жер қатынастарын реттеу саласындағы мемлекеттік саясатты іске асыру жөніндегі қызметтер</t>
  </si>
  <si>
    <t>Спорт объектілерін дамыту</t>
  </si>
  <si>
    <t>Мәдениет объектілерін дамыту</t>
  </si>
  <si>
    <t>Коммуналдық тұрғын үй қорының тұрғын үйлерін сатып алу</t>
  </si>
  <si>
    <t>Жылу-энергетикалық жүйені дамыту</t>
  </si>
  <si>
    <t>Сумен жабдықтау және су бұру жүйелерін дамыту</t>
  </si>
  <si>
    <t>044</t>
  </si>
  <si>
    <t>077</t>
  </si>
  <si>
    <t>Үйден тәрбиеленіп оқытылатын мүгедектігі бар балаларды материалдық қамтамасыз ету</t>
  </si>
  <si>
    <t>Зейнеткерлер мен мүгедектігі бар адамдарға әлеуметтiк қызмет көрсету аумақтық орталығы</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</si>
  <si>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мүгедектігі бар адамдарға жеке көмекшінің және есту бойынша мүгедектігі бар адамдарға қолмен көрсететiн тіл маманының қызметтері мен қамтамасыз ету</t>
  </si>
  <si>
    <t>Республикалық бюджеттен отын-энергетика кешенiне және жер қойнауын пайдалануға берілетін субвенциялар есебінен</t>
  </si>
  <si>
    <t>Қазақстан Республикасының Ұлттық қорынан бөлінетін нысаналы трансферт есебінен</t>
  </si>
  <si>
    <t>Әлеуметтік маңызы бар қалалық (ауылдық), қала маңындағы және ауданішілік қатынастар бойынша жолаушылар тасымалдарын субсидиялау</t>
  </si>
  <si>
    <t>Аудандық маңызы бар автомобиль жолдарын және  елді-мекендердің көшелерін күрделі және орташа жөндеу</t>
  </si>
  <si>
    <t>«Ауыл-Ел бесігі» жобасы шеңберінде ауылдық елді мекендердегі әлеуметтік және инженерлік инфрақұрылым бойынша іс-шараларды іске асыру</t>
  </si>
  <si>
    <t>Төменгі тұрған бюджеттерге берілетін нысаналы ағымдағы  трансферттер</t>
  </si>
  <si>
    <t>Ауданның (облыстық маңызы бар қаланың) экономикалық саясатын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</si>
  <si>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Жергілікті атқарушы органның  жоғары тұрған бюджет алдындағы борышын өтеу</t>
  </si>
  <si>
    <t>Пайдаланылмаған (толық пайдаланылмаған) нысаналы трансферттерді қайтару</t>
  </si>
  <si>
    <t>Республикалық бюджеттен жалпы сипаттағы мемлекеттiк қызметтеріне берілетін субвенциялар</t>
  </si>
  <si>
    <t>Жергілікті деңгейде кәсіпкерлікті дамыту саласындағы мемлекеттік саясатты іске асыру жөніндегі қызметтер</t>
  </si>
  <si>
    <t>Аудандық маңызы бар қалаларда, ауылдарда, кенттерде, ауылдық округтерде автомобиль жолдарын күрделі және орташа жөндеу</t>
  </si>
  <si>
    <t>Оңалтудың жеке бағдарламасына сәйкес мұқтаж мүгедектердi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қозғалуға қиындығы бар бірінші топтағы мүгедектерге жеке көмекшінің және есту бойынша мүгедектерге қолмен көрсететiн тіл маманының қызметтері мен қамтамасыз ету</t>
  </si>
  <si>
    <t>Аудандық маңызы бар автомобиль жолдарын және елді-мекендердің көшелерін күрделі және орташа жөндеу</t>
  </si>
  <si>
    <t>"Елдi мекендерде жол қозғалысы қауiпсiздiгін қамтамасыз ету"</t>
  </si>
  <si>
    <t>С.АМЕТОВ</t>
  </si>
  <si>
    <t>Тиімділік, сәйкестік аудиті</t>
  </si>
  <si>
    <t>1 тоқсан</t>
  </si>
  <si>
    <t>4 тоқсан</t>
  </si>
  <si>
    <t>Б А Р Л Ы Ғ Ы:</t>
  </si>
  <si>
    <t>ТК мүшесі бойынша барлығы</t>
  </si>
  <si>
    <t>Заңды тұлғалардың жарғылық капиталын қалыптастыру немесе ұлғайту</t>
  </si>
  <si>
    <t>3-4 тоқсан</t>
  </si>
  <si>
    <t>Түркістан облысының білім басқармасы</t>
  </si>
  <si>
    <t>Тиімділік  Сәйкестік аудиті</t>
  </si>
  <si>
    <t>039</t>
  </si>
  <si>
    <t xml:space="preserve">Мем. аудитпен қамтылатын бюджет қаражатының және активтердің жоспарланған сомалары бойынша болжам, жылдар бөлінісінде (млн. теңге)
</t>
  </si>
  <si>
    <t>Мем. аудитор(лар)дың ассистент(тер)ін, басқа да сыртқы мемлекеттік аудит және қаржылық бақылау органдарын, Уәкілетті органды, сарапшылар мен мемлекеттік емес аудиторларды тарту бойынша ақпарат</t>
  </si>
  <si>
    <t>Бюджеттік бағдарлама әкімшісінің коды</t>
  </si>
  <si>
    <t>Қаржыландыру көзі (бюджет, активтер)</t>
  </si>
  <si>
    <t>454</t>
  </si>
  <si>
    <t xml:space="preserve">2 тоқсан </t>
  </si>
  <si>
    <t>3 тоқсан</t>
  </si>
  <si>
    <t>2024</t>
  </si>
  <si>
    <t>463</t>
  </si>
  <si>
    <t>112</t>
  </si>
  <si>
    <t>Аудан (облыстық маңызы бар қала) мәслихатының аппараты</t>
  </si>
  <si>
    <t>124</t>
  </si>
  <si>
    <t>Аудандық маңызы бар қала, ауыл, кент, ауылдық округ әкімінің аппараты</t>
  </si>
  <si>
    <t>Ауданның (облыстық маңызы бар қаланың) бюджеттен берілетін трансферттер есебінен</t>
  </si>
  <si>
    <t xml:space="preserve">Қазақстан Республикасы Ұлттық қордан берілетін трансферттер есебінен </t>
  </si>
  <si>
    <t>Мемлекеттік органдардың күрделі шығыстары</t>
  </si>
  <si>
    <t>451</t>
  </si>
  <si>
    <t>Ауданның (облыстық маңызы бар қаланың) жұмыспен қамту және әлеуметтік бағдарламалар бөлімі</t>
  </si>
  <si>
    <t xml:space="preserve">Ауданның (облыстық маңызы бар қаланың) кәсіпкерлік және ауыл </t>
  </si>
  <si>
    <t>Жергілікті деңгейде кәсіпкерлік және  ауыл шаруашылығы саласындағы мемлекеттік саясатты іске асыру жөніндегі қызметтер</t>
  </si>
  <si>
    <t>Ауданның (облыстық маңызы бар қаланың) ішкі саясат бөлімі</t>
  </si>
  <si>
    <t>456</t>
  </si>
  <si>
    <t>Ауданның (облыстық маңызы бар қаланың) мәдениет, тілдерді дамыту, дене шынықтыру және спорт бөлімі</t>
  </si>
  <si>
    <t>оның ішінде үстеме тексеру:</t>
  </si>
  <si>
    <t>Ауданның (облыстық маңызы бар қаланың) мәдениет және тілдерді дамыту бөлімі</t>
  </si>
  <si>
    <t>Ауданның (облыстық маңызы бар қаланың) экономика және қаржы бөлімі</t>
  </si>
  <si>
    <t>Ауданның (облыстық маңызы бар қаланың) жер қатынастары бөлімі</t>
  </si>
  <si>
    <t>Ауданның (облыстық маңызы бар қаланың) құрылыс, сәулет және қала құрылысы бөлімі</t>
  </si>
  <si>
    <t xml:space="preserve">Республикалық бюджеттен берілетін трансферттер есебінен </t>
  </si>
  <si>
    <t xml:space="preserve">Коммуналдық тұрғын үй қорының түрғын үйлерін сатып алу </t>
  </si>
  <si>
    <t>Ауданның (облыстық маңызы бар қаланың) тұрғын үй-коммуналдық шаруашылық және тұрғын үй инспекциясы бөлімі</t>
  </si>
  <si>
    <t>Тұрғын үй-коммуналдық шаруашылық және тұрғын үй қоры саласында жергілікті деңгейде мемлекеттік саясатты іске асыру бойынша қызметтер</t>
  </si>
  <si>
    <t>Ауданның (облыстық маңызы бар қаланың) тұрғын үй-коммуналдық шаруашылығы, жолаушылар көлігі, автомобиль жолдары және тұрғын үй инспекциясы бөлімі</t>
  </si>
  <si>
    <t xml:space="preserve">"Облыстық денсаулық сақтау басқармасы" мемлекеттік мекемесі </t>
  </si>
  <si>
    <t xml:space="preserve">«Түлкібас ауданы бойынша бюджет қаржыларының  жұмсалуына және бюджеттік бағдарламаларының іске асырылу тиімділігіне аудит жүргізу» аудиторлық іс-шарасы </t>
  </si>
  <si>
    <t>Түркістан облысында табиғи ресурстар және табиғатты пайдалануды реттеу саласындағы бюджеттік бағдарламаларының іске асырылуына және инвестициялық жобаларға бағытталған бюджет қаражатының пайдалануына мемлекеттік аудит жүргізу</t>
  </si>
  <si>
    <t>Түркістан облысында табиғи ресурстар және табиғатты пайдалануды реттеу басқармасы</t>
  </si>
  <si>
    <t>Ордабасы ауданының түсімдердің аудандық бюджетке толық, уақытылы түсуін, жергілікті бюджетті тиімді жоспарлау және атқару, аумақты дамыту бағдарламасын және бюджеттік бағдарламаларды іске асыру, жергілікті бюджет қаражатын және мемлекет активтерін пайдаланудың мемлекеттік аудиті</t>
  </si>
  <si>
    <t>"Ордабасы  ауданы мәслихат аппараты" мемлекеттік мекемесі</t>
  </si>
  <si>
    <t>"Ордабасы ауданы әкімінің аппараты" мемлекеттік мекемесі</t>
  </si>
  <si>
    <t>Ордабасы ауданы әкімдігінің "Ордабасы аудандық жұмыспен қамту және әлеуметтік бағдарламалар бөлімі" мемлекеттік мекемесі</t>
  </si>
  <si>
    <t xml:space="preserve">Ордабасы  ауданы әкімдігінің "Ордабасы аудандық ішкі саясат бөлімі" ММ  </t>
  </si>
  <si>
    <t>Ордабасы ауданы әкімдігінің "Мәдениет, тілдерді дамыту, дене шынықтыру және спорт бөлімі" мемлекеттік мекемесі</t>
  </si>
  <si>
    <t xml:space="preserve">«Ордабасы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t>
  </si>
  <si>
    <t>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t>
  </si>
  <si>
    <t>Ордабасы ауданы әкімдігінің "Мәдениет, тілдерді дамыту, дене шынықтыру және спорт бөлімі" мемлекеттік мекемесінің Тілдерді оқыту және дамыту орталығы</t>
  </si>
  <si>
    <t>"Ордабасы ауданы әкімдігінің тұрғын үй-коммуналдық шаруашылығы, жолаушылар көлігі және автомобиль жолдары бөлімі" мемлекеттік мекемесі</t>
  </si>
  <si>
    <t>Ордабасы ауданы әкімдігінің "Ордабасы ауданының экономика және қаржы бөлімі" мемлекеттік мекемесі</t>
  </si>
  <si>
    <t>Ордабасы ауданы әкімдігінің "Ордабасы аудандық кәсіпкерлік бөлімі" мемлекеттік мекемесі</t>
  </si>
  <si>
    <t>Ордабасы ауданы әкімдігінінің "Ордабасы аудандық құрылыс, сәулет және қала құрылысы бөлімі" мемлекеттік мекемесі</t>
  </si>
  <si>
    <t>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t>
  </si>
  <si>
    <t>2021</t>
  </si>
  <si>
    <t>Жергілікті деңгейде денсаулық сақтау саласындағы  мемлекеттік саясатты іске асыру жөніндегі қызметтер</t>
  </si>
  <si>
    <t>Кадрлардың біліктілігін арттыру және оларды қайта даярлау</t>
  </si>
  <si>
    <t>Салауатты өмір салтын насихаттау</t>
  </si>
  <si>
    <t>Қазақстан Республикасында ЖИТС профилактикасы және оған қарсы күрес жөніндегі іс-шараларды іске асыру</t>
  </si>
  <si>
    <t>Азаматтарды елді мекеннен тыс жерлерде емделу үшін тегін және жеңілдетілген жол жүрумен қамтамасыз ету</t>
  </si>
  <si>
    <t>Денсаулық сақтау саласындағы ақпараттық талдамалық қызметтер</t>
  </si>
  <si>
    <t>Медициналық және фармацевтикалық қызметкерлерді әлеуметтік қолдау</t>
  </si>
  <si>
    <t>Халыққа иммундық профилактика жүргізу үшін вакциналарды және басқа медициналық иммундық биологиялық препараттарды орталықтандырылған сатып алу және сақтау</t>
  </si>
  <si>
    <t>Облыстық арнайы медициналық жабдықтау базалары</t>
  </si>
  <si>
    <t>Медициналық денсаулық сақтау ұйымдарының күрделі шығыстары</t>
  </si>
  <si>
    <t>Жергілікті бюджет қаражаты есебінен денсаулық сақтау ұйымдарының міндеттемелері бойынша кредиттік қарызды  өтеу</t>
  </si>
  <si>
    <t>Денсаулық сақтау субъектілерінің медициналық көмегін қамтитын қосымша медициналық көмектің көлемін көрсету, Call-орталықтардың қызметтер көрсетуі және өзге де шығыстар</t>
  </si>
  <si>
    <t>Облыстардың жергілікті өкілдік органдарының шешімі бойынша тегін медициналық көмектің кепілдік берілген көлемімен қосымша қамтамасыз ету</t>
  </si>
  <si>
    <t>Медициналық ұйымның сот шешімі негізінде жүзеге асырылатын жыныстық құмарлықты төмендетуге арналған іс-шараларды жүргізу</t>
  </si>
  <si>
    <t>Техникалық және кәсіптік, орта білімнен кейінгі білім беру ұйымдарында мамандар даярлау</t>
  </si>
  <si>
    <t>Техникалық және кәсіптік, орта білімнен кейінгі білім беру бағдарламалары бойынша оқитындарға әлеуметтік қолдау көрсету</t>
  </si>
  <si>
    <t>Қаржы лизингі шарттарында сатып алынған санитариялық көлік және сервистік қызмет көрсетуді талап ететін медициналық бұйымдар  бойынша лизинг төлемдерін өтеу</t>
  </si>
  <si>
    <t>Жоғары, жоғары оқу орнынан кейінгі білімі бар мамандар даярлау және білім алушыларға әлеуметтік қолдау көрсету</t>
  </si>
  <si>
    <t>Қазақстан Республикасы Үкіметінің шұғыл шығындарға арналған резервінің есебінен ағымды іс-шаралар өткізу</t>
  </si>
  <si>
    <t>041</t>
  </si>
  <si>
    <t>109</t>
  </si>
  <si>
    <t>Түркістан облысы денсаулық сақтау басқармасының  "Арнайы медициналық жабдықтау" базасы  коммуналдық мемлекеттік мекемесі</t>
  </si>
  <si>
    <t>Жиыны</t>
  </si>
  <si>
    <t>Жергілікбі бюджет қаражаты есебінен</t>
  </si>
  <si>
    <t>Түркістан облысы "Денсаулық сақтау басқармасының" Облыстық клиникалық ауруханасы шаруашылық жүргізу құқығындағы мемлекеттік коммуналдық кәсіпорны</t>
  </si>
  <si>
    <t>Түркістан облысы "Денсаулық сақтау басқармасының" Облыстық балалар аурухана шаруашылық жүргізу құқығындағы мемлекеттік коммуналдық кәсіпорны</t>
  </si>
  <si>
    <t>Түркістан облысы "Денсаулық сақтау басқармасының" №1 Облыстық перинаталдық орталығы шаруашылық жүргізу құқығындағы мемлекеттік коммуналдық кәсіпорны</t>
  </si>
  <si>
    <t xml:space="preserve">Түркістан облысы "Денсаулық сақтау басқармасының" №2 Облыстық перинаталдық орталығы шаруашылық жүргізу құқығындағы мемлекеттік коммуналдық кәсіпорны </t>
  </si>
  <si>
    <t xml:space="preserve">Түркістан облысы "Денсаулық сақтау басқармасының" №3 Облыстық перинаталдық орталығы шаруашылық жүргізу құқығындағы мемлекеттік коммуналдық кәсіпорны </t>
  </si>
  <si>
    <t xml:space="preserve">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t>
  </si>
  <si>
    <t>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</si>
  <si>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t>
  </si>
  <si>
    <t>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t>
  </si>
  <si>
    <t>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t>
  </si>
  <si>
    <t>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t>
  </si>
  <si>
    <t>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</si>
  <si>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t>
  </si>
  <si>
    <t xml:space="preserve">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t>
  </si>
  <si>
    <t xml:space="preserve">Түркістан облысы "Денсаулық сақтау басқармасының" Арыс аудандық орталық ауруханасы шаруашылық жүргізу құқығындағы мемлекеттік коммуналдық кәсіпорны </t>
  </si>
  <si>
    <t>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t>
  </si>
  <si>
    <t xml:space="preserve">Түркістан облысы "Денсаулық сақтау басқармасының" Қазығұрт аудандық  ауруханасы шаруашылық жүргізу құқығындағы мемлекеттік коммуналдық кәсіпорны </t>
  </si>
  <si>
    <t>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t>
  </si>
  <si>
    <t>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t>
  </si>
  <si>
    <t>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t>
  </si>
  <si>
    <t>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t>
  </si>
  <si>
    <t>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t>
  </si>
  <si>
    <t xml:space="preserve">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t>
  </si>
  <si>
    <t>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t>
  </si>
  <si>
    <t>Түркістан облысы "Денсаулық сақтау басқармасының" "Абай" Келес аудандық ауруханасы шаруашылық жүргізу құқығындағы мемлекеттік коммуналдық кәсіпорны</t>
  </si>
  <si>
    <t>Түркістан облысы "Денсаулық сақтау басқармасының" Созақ аудандық орталық ауруханасы шаруашылық жүргізу құқығындағы мемлекеттік коммуналдық кәсіпорны</t>
  </si>
  <si>
    <t>Түркістан облысы "Денсаулық сақтау басқармасының" Ленгір қалалық ауруханасы шаруашылық жүргізу құқығындағы мемлекеттік коммуналдық кәсіпорны</t>
  </si>
  <si>
    <t xml:space="preserve">Түркістан облысы "Денсаулық сақтау басқармасының" Ленгір қалалық емханасы шаруашылық жүргізу құқығындағы мемлекеттік коммуналдық кәсіпорны </t>
  </si>
  <si>
    <t xml:space="preserve">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t>
  </si>
  <si>
    <t xml:space="preserve">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t>
  </si>
  <si>
    <t>Түркістан облысы "Денсаулық сақтау басқармасының" Түркістан қалалық емханасы шаруашылық жүргізу құқығындағы мемлекеттік коммуналдық кәсіпорны</t>
  </si>
  <si>
    <t>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t>
  </si>
  <si>
    <t xml:space="preserve">Түркістан облысы "Денсаулық сақтау басқармасының" Кентау қалалық орталық ауруханасы шаруашылық жүргізу құқығындағы мемлекеттік коммуналдық кәсіпорны </t>
  </si>
  <si>
    <t xml:space="preserve">Түркістан облысы "Денсаулық сақтау басқармасының" Кентау қалалық емханасы шаруашылық жүргізу құқығындағы мемлекеттік коммуналдық кәсіпорны </t>
  </si>
  <si>
    <t xml:space="preserve">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t>
  </si>
  <si>
    <t xml:space="preserve">Түркістан облысы "Денсаулық сақтау басқармасының" Жетісай жоғары медицина колледжі шаруашылық жүргізу құқығындағы мемлекеттік коммуналдық кәсіпорны </t>
  </si>
  <si>
    <t>Түркістан облысы "Денсаулық сақтау басқармасының" Сауран аудандық емханасы шаруашылық жүргізу құқығындағы мемлекеттік коммуналдық кәсіпорны</t>
  </si>
  <si>
    <t>Түркістан облысы "Денсаулық сақтау басқармасының" Облыстық ЖИТС-тің алдын алу және онымен күресу орталығы мемлекеттік коммуналдық қазыналық кәсіпорны</t>
  </si>
  <si>
    <t>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t>
  </si>
  <si>
    <t>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t>
  </si>
  <si>
    <t>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t>
  </si>
  <si>
    <t>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t>
  </si>
  <si>
    <t>Түлкібас аудандық мәслихат аппараты ММ</t>
  </si>
  <si>
    <t xml:space="preserve"> Қазығұрт ауданы әкімінің аппараты ММ</t>
  </si>
  <si>
    <t xml:space="preserve"> Қазығұрт ауданы әкімдігі ішкі саясат бөлімінің Жастар орталығы КММ</t>
  </si>
  <si>
    <t>Қазығұрт аудандық мәслихат аппараты ММ</t>
  </si>
  <si>
    <t xml:space="preserve"> Қазығұрт ауданы ішкі саясат бөлімі ММ</t>
  </si>
  <si>
    <t xml:space="preserve"> Қазығұрт ауданы  жұмыспен қамту және әлеуметтік бағдарламалар бөлімі ММ</t>
  </si>
  <si>
    <t xml:space="preserve"> Қазығұрт ауданы  кәсіпкерлік және ауыл шаруашылығы бөлімі ММ</t>
  </si>
  <si>
    <t xml:space="preserve"> Қазығұрт ауданы  мәдениет және тілдерді дамыту, дене шынықтыру және спорт бөлімі ММ</t>
  </si>
  <si>
    <t>Қазығұрт ауданы "Алтынтөбе ауылдық округі әкімінің аппараты" мемлекеттік мекемесі</t>
  </si>
  <si>
    <t>Қазығұрт ауданы "Сабыр Рахимов ауылдық округі әкімінің аппараты" мемлекеттік мекемесі</t>
  </si>
  <si>
    <t>Қазығұрт ауданы "Шанақ ауылдық округі әкімінің аппараты" мемлекеттік мекемесі</t>
  </si>
  <si>
    <t>Қазығұрт ауданы "Қарақозы Абдалиев ауылдық округі әкімінің аппараты" мемлекеттік мекемесі</t>
  </si>
  <si>
    <t>Қазығұрт ауданы "Қарабау  ауылдық округі әкімінің аппараты" мемлекеттік мекемесі</t>
  </si>
  <si>
    <t>Қазығұрт ауданы "Сарапхана ауылдық округі әкімінің аппараты" мемлекеттік мекемесі</t>
  </si>
  <si>
    <t>Қазығұрт ауданы "Жаңабазар ауылдық округі әкімінің аппараты" мемлекеттік мекемесі</t>
  </si>
  <si>
    <t>Қазығұрт ауданы "Қазығұрт ауылдық округі әкімінің аппараты" мемлекеттік мекемесі</t>
  </si>
  <si>
    <t>Қазығұрт ауданы "Шарбұлақ ауылдық округі әкімінің аппараты" мемлекеттік мекемесі</t>
  </si>
  <si>
    <t>Қазығұрт ауданы "Тұрбат ауылдық округі әкімінің аппараты" мемлекеттік мекемесі</t>
  </si>
  <si>
    <t>Қазығұрт ауданы "Қызылқия ауылдық округі әкімінің аппараты" мемлекеттік мекемесі</t>
  </si>
  <si>
    <t>Қазығұрт ауданы "Қақпақ ауылдық округі әкімінің аппараты" мемлекеттік мекемесі</t>
  </si>
  <si>
    <t>Қазығұрт ауданы "Жігерген ауылдық округі әкімінің аппараты" мемлекеттік мекемесі</t>
  </si>
  <si>
    <t>"Қазығұрт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t>
  </si>
  <si>
    <t>Қазығұрт аудандық мәдениет, тілдерді дамыту, дене шынықтыру және спорт бөлімінің "Орталықтандырылған кітапханалар жүйесі" КММ</t>
  </si>
  <si>
    <t>Қазығұрт ауданы мәдениет, тілдерді дамыту, дене шынықтыру және спорт бөлімінің "Тілдерді оқыту және дамыту орталығы" КММ</t>
  </si>
  <si>
    <t xml:space="preserve"> Қазығұрт ауданы әкімдігінің "Қазығұрт спорт орталығы" КММ</t>
  </si>
  <si>
    <t xml:space="preserve"> Қазығұрт ауданы экономика және қаржы бөлімі ММ</t>
  </si>
  <si>
    <t xml:space="preserve"> Қазығұрт аудандық құрылыс, сәулет және қала құрылысы бөлімі ММ</t>
  </si>
  <si>
    <t xml:space="preserve"> Қазығұрт ауданы  «Тұрғын-үй коммуналдық шаруашылық, жолаушылар көлігі және автомобиль жолдары бөлімі» мемлекеттік мекемесі</t>
  </si>
  <si>
    <t xml:space="preserve">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t>
  </si>
  <si>
    <t xml:space="preserve"> Қазығұрт ауданы  әкімдігінің "Арнаулы әлеуметтік қызметтер көрсету орталығы" коммуналдық мемлекеттік мекемесі</t>
  </si>
  <si>
    <t>Түлкібас ауданы әкімінің аппараты ММ</t>
  </si>
  <si>
    <t>Түлкібас ауданы "Кемербастау ауылдық округі әкімінің аппараты" мемлекеттік мекемесі</t>
  </si>
  <si>
    <t>Түлкібас ауданы "Балықты ауылдық округі әкімінің аппараты" мемлекеттік мекемесі</t>
  </si>
  <si>
    <t>Түлкібас ауданы әкімдігінің  жұмыспен қамту және әлеуметтік бағдарламалар бөлімі КММ</t>
  </si>
  <si>
    <t>Түлкібас ауданы әкімдігінің кәсіпкерлік  бөлімі ММ</t>
  </si>
  <si>
    <t>Түлкібас ауданы әкімдігінің  ішкі саясат бөлімі ММ</t>
  </si>
  <si>
    <t>Түлкібас ауданы әкімдігі ішкі саясат бөлімінің Жастар орталығы КММ</t>
  </si>
  <si>
    <t>Түлкібас ауданы әкімдігінің Шамшырақ "Түлкібас қоғамдық-саяси газеті" Жауапкершілігі шектеулі серіктестігі</t>
  </si>
  <si>
    <t>Түлкібас ауданы әкімдігінің  мәдениет және тілдерді дамыту, дене шынықтыру және спорт бөлімі ММ</t>
  </si>
  <si>
    <t>Түлкібас ауданы "Жабағылы  кенті әкімінің аппараты" мемлекеттік мекемесі</t>
  </si>
  <si>
    <t>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t>
  </si>
  <si>
    <t>Түлкібас аудандық әкімдігі  мәдениет, тілдерді дамыту, дене шынықтыру және спорт бөлімінің "Орталықтандырылған кітапханалар жүйесі" КММ</t>
  </si>
  <si>
    <t>Түлкібас аудандық әкімдігі  мәдениет, тілдерді дамыту, дене шынықтыру және спорт бөлімінің "Тілдерді оқыту және дамыту орталығы" КММ</t>
  </si>
  <si>
    <t>Түлкібас аудандық әкімдігі  мәдениет, тілдерді дамыту, дене шынықтыру және спорт бөлімінің "Түлкібас спорт клубы" КММ</t>
  </si>
  <si>
    <t>Түлкібас ауданы әкімдігінің "Экономика және қаржы бөлімі" КММ</t>
  </si>
  <si>
    <t xml:space="preserve">Түлкібас ауданы әкімдігінің "Ауыл шаруашылығы және жер қатынастары бөлімі" КММ </t>
  </si>
  <si>
    <t>Түлкібас ауданы әкімдігінің "Құрылыс, сәулет және қала құрылысы бөлімі" КММ</t>
  </si>
  <si>
    <t>Түлкібас ауданы әкімдігінің «Тұрғын-үй коммуналдық шаруашылық, жолаушылар көлігі және автомобиль жолдары бөлімі» коммуналдық мемлекеттік мекемесі</t>
  </si>
  <si>
    <t>Түлкібас ауданы әкімдігінің "Тұраркент су" мемлекеттік коммуналдық кәсіпорны</t>
  </si>
  <si>
    <t>122</t>
  </si>
  <si>
    <t>Аудан (облыстық маңызы бар қала) әкімінің аппараты</t>
  </si>
  <si>
    <t>Тұрғын үйге көмек көрсету</t>
  </si>
  <si>
    <t>"Жергілікті бюджет қаражаты есебінен"</t>
  </si>
  <si>
    <t xml:space="preserve">Үстеме тексеру:  Қазығұрт ауданы  кәсіпкерлік және ауыл шаруашылығы бөлімінің "Қазығұрт су шаруашылығы" мемлекеттік коммуналдық кәсіпорны </t>
  </si>
  <si>
    <t>"Мемлекеттік ақпараттық саясат жүргізу жөніндегі қызметтер"</t>
  </si>
  <si>
    <t>Ауданның (облыстық маңызы бар қаланың) экономикалық саясаттын қалыптастыру мен дамыту, мемлекеттік жоспарлау,  бюджеттік атқару және коммуналдық меншігін басқару  саласындағы мемлекеттік саясатты іске асыру жөніндегі қызметтер</t>
  </si>
  <si>
    <t>Жекешелендіру, коммуналдық меншікті басқару,  жекешелендіруден кейінгі қызмет және осыған байланысты дауларды  реттеу</t>
  </si>
  <si>
    <t>Ауданның (облыстық маңызы бар қаланың) жергілікті атқарушы органының резерві</t>
  </si>
  <si>
    <t>Ауданның (облыстық маңызы бар қаланың) аумағындағы табиғи және техногендік сипаттағы төтенше жағдайларды жоюға арналған ауданның (облыстық маңызы бар қаланың) жергілікті атқарушы органының төтенше резерві</t>
  </si>
  <si>
    <t>Жергілікті атқарушы органдардың облыстық бюджеттен қарыздар бойынша сыйақылар  мен өзге де төлемдерді төлеу бойынша борышына қызмет көрсету</t>
  </si>
  <si>
    <t>Аудандардың, облыстық маңызы бар, аудандық маңызы бар қалалардың, кенттердiң, ауылдардың, ауылдық округтердiң шекарасын белгiлеу кезiнде жүргiзiлетiн жерге орналастыру</t>
  </si>
  <si>
    <t>"Инженерлік-коммуникациялық инфрақұрылымды жобалау, дамыту және (немесе) жайластыру"</t>
  </si>
  <si>
    <t>"Коммуналдық тұрғын үй қорының тұрғын үйлерін сатып алу"</t>
  </si>
  <si>
    <t>458</t>
  </si>
  <si>
    <t>Жергілікті деңгейде қоршаған ортаны қорғау саласындағы мемлекеттік саясатты іске асыру жөніндегі қызметтер</t>
  </si>
  <si>
    <t>Су қорғау аймақтары мен су объектiлерi белдеулерiн белгiлеу</t>
  </si>
  <si>
    <t>Қоршаған ортаны қорғау бойынша іс-шаралар</t>
  </si>
  <si>
    <t>Акваөсіру (балық өсіру шаруашылығы), сондай-ақ асыл тұқымды балық өсіру өнімінің өнімділігі мен сапасын арттыруды субсидиялау</t>
  </si>
  <si>
    <t>Инвестициялық салымдар кезінде балық шаруашылығы субъектісі шеккен шығыстардың бір бөлігін өтеу</t>
  </si>
  <si>
    <t>034</t>
  </si>
  <si>
    <t>104</t>
  </si>
  <si>
    <t>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t>
  </si>
  <si>
    <t>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</si>
  <si>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"Жасыл желек" коммуналдық мемлекеттік мекемесі</t>
  </si>
  <si>
    <t>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t>
  </si>
  <si>
    <t>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t>
  </si>
  <si>
    <t>Ерекше қорғалатын табиғи аумақтарды күтіп - ұстау және  қорғау</t>
  </si>
  <si>
    <t>Жергілікті бюджет қаражат есебінен</t>
  </si>
  <si>
    <t>Ормандарды сақтау, қорғау, молайту және  орман өсіру</t>
  </si>
  <si>
    <t xml:space="preserve">Үстеме тексеру:  </t>
  </si>
  <si>
    <t>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t>
  </si>
  <si>
    <t>Түлкібас ауданы "Арыс  ауылдық округі әкімінің аппараты" мемлекеттік мекемесі</t>
  </si>
  <si>
    <t>Түлкібас ауданы "Келтемашат ауылдық округі әкімінің аппараты" мемлекеттік мекемесі</t>
  </si>
  <si>
    <t>Түлкібас ауданы "Машат ауылдық округі әкімінің аппараты" мемлекеттік мекемесі</t>
  </si>
  <si>
    <t>Түлкібас ауданы "Рысқұлов ауылдық округі әкімінің аппараты" мемлекеттік мекемесі</t>
  </si>
  <si>
    <t>Түлкібас ауданы "Састөбе ауылдық округі әкімінің аппараты" мемлекеттік мекемесі</t>
  </si>
  <si>
    <t>Түлкібас ауданы "Шақпақ ауылдық округі әкімінің аппараты" мемлекеттік мекемесі</t>
  </si>
  <si>
    <t>Түлкібас ауданы "Ақбиік  ауылдық округі әкімінің аппараты" мемлекеттік мекемесі</t>
  </si>
  <si>
    <t>Түлкібас ауданы "Тастұмсық ауылдық округ әкімінің аппараты" мемлекеттік мекемесі</t>
  </si>
  <si>
    <t>Түлкібас ауданы "Мичурин  ауылдық округі әкімінің аппараты" мемлекеттік мекемесі</t>
  </si>
  <si>
    <t>Түлкібас ауданы "Майлыкент ауылдық округі әкімінің аппараты" мемлекеттік мекемесі</t>
  </si>
  <si>
    <t>Бюджет заңнамасымен қарастырылған жағдайларда жалпы сипаттаға трансферттерді қайтару</t>
  </si>
  <si>
    <t xml:space="preserve">Автомобиль жолдарын салу, реконструкциялау, жөндеу және күтіп ұстау </t>
  </si>
  <si>
    <t xml:space="preserve">  "Түлкібас аудан әкімдігінің Түлкібас кент әкімінің аппараты "коммуналдық мемлекеттік мекемесі</t>
  </si>
  <si>
    <t>Ауданның (облыстық маңызы бар қаланың) кәсіпкерлік және ауыл  шаруашылығы</t>
  </si>
  <si>
    <t>Мамандарға әлеуметтік қолдау көрсету жөніндегі шараларды іске асыру үшін бюджеттік кредиттер</t>
  </si>
  <si>
    <t>Жергілікті бюджеттен берілген пайдаланылмаған бюджеттік кредиттерді қайтару</t>
  </si>
  <si>
    <t>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t>
  </si>
  <si>
    <t>Ќазаќстан Республикасыныњ Ұлттық ќорынан берілетін нысаналы трансферт есебінен республикалыќ бюджеттен бөлінген пайдаланылмаѓан (түгел пайдаланылмаған) нысаналы трансферттердіњ сомасын ќайтару</t>
  </si>
  <si>
    <t>Нысаналы пайдаланылмаған (толық пайдаланылмаған) трансферттерді қайтару</t>
  </si>
  <si>
    <t>477</t>
  </si>
  <si>
    <t>"Коммуналдық тұрғын үй қорының тұрғын үйін жобалау және (немесе) салу, реконструкциялау"</t>
  </si>
  <si>
    <t>"Коммуналдық тұрғын үй қорының тұрғын үйілерін сатып алу"</t>
  </si>
  <si>
    <t>Қазақстан Республикасында мүгедектігі бар адамдардың құқықтарын қамтамасыз етуге және өмір сүру сапасын жақсарту</t>
  </si>
  <si>
    <t>Оңалтудың жеке бағдарламасына сәйкес мұқтаж мүгедектігі бар адамдарды протездік-ортопедиялық көмек, сурдотехникалық құралдар, тифлотехникалық құралдар, санаторий-курорттық емделу, мiндеттi гигиеналық құралдармен қамтамасыз ету, арнаулы жүрiп-тұру құралдары, жеке көмекшінің және есту бойынша мүгедектігі бар адамдарға қолмен көрсететiн тіл маманының қызметтері мен қамтамасыз ету</t>
  </si>
  <si>
    <t>Республикалық бюджет қаражаты есебінен</t>
  </si>
  <si>
    <t>"Бадам ауылдық округі әкімінің аппараты" мемлекеттік мекемесі</t>
  </si>
  <si>
    <t>"Бөген ауылдық округі әкімінің аппараты" мемлекеттік мекемесі</t>
  </si>
  <si>
    <t>"Бөржар  ауылдық округі әкімінің аппараты" мемлекеттік мекемесі</t>
  </si>
  <si>
    <t>"Жеңіс  ауылдық округі әкімінің аппараты" мемлекеттік мекемесі</t>
  </si>
  <si>
    <t>Қажымұқан  ауылдық округі әкімінің аппараты" мемлекеттік мекемесі</t>
  </si>
  <si>
    <t>Қарақұм  ауылдық округі әкімінің аппараты" мемлекеттік мекемесі</t>
  </si>
  <si>
    <t>"Шұбар ауылдық округі әкімінің аппараты" мемлекеттік мекемесі</t>
  </si>
  <si>
    <t>"Төрткүл  ауылдық округі әкімінің аппараты" мемлекеттік мекемесі</t>
  </si>
  <si>
    <t>"Шұбарсу ауылдық округі әкімінің аппараты" мемлекеттік мекемесі</t>
  </si>
  <si>
    <t>Ордабасы ауданы "Жастар ресурстық орталығы" КММ</t>
  </si>
  <si>
    <t>Мемлекетті органдардың күрделі шығыстары</t>
  </si>
  <si>
    <t>101</t>
  </si>
  <si>
    <t>066</t>
  </si>
  <si>
    <t>Қараспан  ауылдық округі әкімінің аппараты" мемлекеттік мекемесі</t>
  </si>
  <si>
    <t>Ордабасы ауданы әкімдігінің Мәдениет, тілдерді дамыту, дене шынықтыру және спорт бөлімінің  Темірлан спорт клубы КММ</t>
  </si>
  <si>
    <t>Ведомстволық бағыныстағы мемлекеттік мекемелерінің және ұйымдарының күрделі
шығыстары</t>
  </si>
  <si>
    <t xml:space="preserve">оның ішінде үстеме тексеру жүргізілетін аудит объектісі </t>
  </si>
  <si>
    <t>Ордабасы ауданы әкімдігінің тұрғын үй-коммуналдық шаруашылығы, жолаушылар көлігі және автомобиль жолдары бөлімінің "Темірлан абаттандыру" КММ</t>
  </si>
  <si>
    <t>Ауданның (облыстық маңызы бар қаланың) жастар ресурстық орталығы</t>
  </si>
  <si>
    <t>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t>
  </si>
  <si>
    <t>Елдімекендерді абаттандыру және көгалдандыру</t>
  </si>
  <si>
    <t>2022</t>
  </si>
  <si>
    <t>Көлік инфрақұрылымын дамыту</t>
  </si>
  <si>
    <t>Кентiшiлiк (қалаiшiлiк), қала маңындағы ауданiшiлiк қоғамдық жолаушылар тасымалдарын ұйымдастыру</t>
  </si>
  <si>
    <t>үстеме тексеру:</t>
  </si>
  <si>
    <t>Ауылдық жерлерде тұратын денсаулық сақтау, білім беру, әлеуметтік қамтамасыз ету, мәдениет, спорт және ветеринар мамандарына отын сатып алуға Қазақстан Республикасының заңнамасына сәйкес әлеуметтік көмек көрсету</t>
  </si>
  <si>
    <t>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t>
  </si>
  <si>
    <t>Жергілікті деңгейде мәдени-демалыс жұмысын қолдау</t>
  </si>
  <si>
    <t>Жергілікті деңгейде дене шынықтыру-сауықтыру және спорттық іс-шараларды өткізу</t>
  </si>
  <si>
    <t>Түркістан облысының білім басқармасының "Түлкібас агробизнес және саяхат колледжі" мемлекеттік коммуналдық қазыналық кәсіпорны</t>
  </si>
  <si>
    <t>Кентау көпсалалы колледжі мемлекеттік коммуналдық қазыналық кәсіпорны</t>
  </si>
  <si>
    <t>Түркістан облысының  білім басқармасының "Қапланбек жоғары аграрлық -техникалық  колледжі "мемлекеттік коммуналдық қазыналық кәсіпорны</t>
  </si>
  <si>
    <t>Түркістан Облысының білім басқармасының "№1 колледж" мемлекеттік коммуналдық қазыналық кәсіпорны</t>
  </si>
  <si>
    <t>Түркістан облысының білім басқармасының «№7 Колледж» мемлекеттік коммуналдық қазыналық кәсіпорны</t>
  </si>
  <si>
    <t>Түркістан облысының білім басқармасының «№8 Колледж» мемлекеттік коммуналдық қазыналық кәсіпорны</t>
  </si>
  <si>
    <t>Түркістан облысының білім басқармасының «№11 Колледж» мемлекеттік коммуналдық қазыналық кәсіпорны</t>
  </si>
  <si>
    <t>Түркістан облысы білім басқармасының «№12 Колледж» мемлекеттік коммуналдық қазыналық кәсіпорны</t>
  </si>
  <si>
    <t>Түркістан облысы білім басқармасының «№13 Колледж» мемлекеттік коммуналдық қазыналық кәсіпорны</t>
  </si>
  <si>
    <t>Түркістан облысының білім басқармасының «№14 колледж» мемлекеттік коммуналдық қазыналық кәсіпорны</t>
  </si>
  <si>
    <t>Түркістан облысының білім басқармасының «№15 колледж» мемлекеттік коммуналдық қазыналық кәсіпорны</t>
  </si>
  <si>
    <t>Түркістан Облысының білім басқармасының "№17 колледж" мемлекеттік коммуналдық қазыналық кәсіпорны</t>
  </si>
  <si>
    <t>Түркістан Облысының білім басқармасының "№18 колледж" мемлекеттік коммуналдық қазыналық кәсіпорны</t>
  </si>
  <si>
    <t>Түркістан Облысының білім басқармасының "№19 колледж" мемлекеттік коммуналдық қазыналық кәсіпорны</t>
  </si>
  <si>
    <t>Түркістан Облысының білім басқармасының Д.Құрманбек атындағы №20 колледж мемлекеттік коммуналдық қазыналық кәсіпорны</t>
  </si>
  <si>
    <t>Түркістан Облысының білім басқармасының Д.Қонаев атындағы №25 аграрлық техникалық колледжі мемлекеттік коммуналдық қазыналық кәсіпорны</t>
  </si>
  <si>
    <t>Түркістан Облысының білім басқармасының "Ғ.Мұратбаев атындағы Жетісай гуманитарлық-техникалық колледжі"  мемлекеттік коммуналдық қазыналық кәсіпорны</t>
  </si>
  <si>
    <t>Түркістан Облысының білім басқармасының "Мақтарал аграрлық колледжі"   мемлекеттік коммуналдық қазыналық кәсіпорны</t>
  </si>
  <si>
    <t>Үстеме тексеру:</t>
  </si>
  <si>
    <t>Техникалық және кәсіптік білім беру ұйымдарында мамандар даярлау</t>
  </si>
  <si>
    <t>Түркістан облысының білім басқармасы мемлекеттік мекемесі</t>
  </si>
  <si>
    <t xml:space="preserve">«Қазығұрт ауданының бюджет қаржыларының жұмсалуына, бюджеттік бағдарламаларының іске асырылуына және активтерді пайдалануына  аудит жүргізу»  аудиторлық іс-шарасы </t>
  </si>
  <si>
    <t>1-2 тоқсан</t>
  </si>
  <si>
    <t>2025 жылдың       2 тоқсаны</t>
  </si>
  <si>
    <t>2025 жылдың  2-3 тоқсаны</t>
  </si>
  <si>
    <t>2025 жылдың    3 тоқсаны</t>
  </si>
  <si>
    <t>Н.ТАҒАЕВ</t>
  </si>
  <si>
    <t>Облыстық полиция департаменті</t>
  </si>
  <si>
    <t>Облыс аумағында қоғамдық тәртіпті және қауіпсіздікті сақтауды қамтамасыз ету саласындағы мемлекеттік саясатты іске асыру жөніндегі қызметтер</t>
  </si>
  <si>
    <t>Қоғамдық тәртіпті қорғауға қатысатын азаматтарды көтермелеу</t>
  </si>
  <si>
    <t xml:space="preserve">Түркістан облысының  цифрландыру, мемлекеттік қызметтер көрсету және архивтер басқармасы </t>
  </si>
  <si>
    <t xml:space="preserve">1 тоқсан </t>
  </si>
  <si>
    <t>Жергілікті деңгейде ауыл шаруашылығы  саласындағы мемлекеттік саясатты іске асыру жөніндегі қызметтер</t>
  </si>
  <si>
    <t>Бағыныстағы мемлекеттік мекемелер мен ұйымдардың күрделі шығыстары</t>
  </si>
  <si>
    <t>Мемлекеттік-жекешелік әріптестік жобалары бойынша мемлекеттік міндеттемелерді орындау</t>
  </si>
  <si>
    <t>Архив қорының сақталуын қамтамасыз ету</t>
  </si>
  <si>
    <t>Цифрлық даму орталығы мемлекеттік мекемесінің қызметін қамтамасыз ету</t>
  </si>
  <si>
    <t xml:space="preserve">«Төлеби ауданының бюджет қаржыларының жұмсалуына, бюджеттік бағдарламаларының іске асырылуына және активтерді пайдалануына  аудит жүргізу» </t>
  </si>
  <si>
    <t>2024 жылдың 4 тоқсан, 2025 жылдың 1 тоқсан</t>
  </si>
  <si>
    <t>"Төлеби ауданы мәслихатының аппараты" мемлекеттік мекемесі</t>
  </si>
  <si>
    <t>Мәслихаттар депутаттары қызметінің тиімділігін арттыру</t>
  </si>
  <si>
    <t>"Төлеби ауданы әкімі аппараты" мемлекеттік мекемесі</t>
  </si>
  <si>
    <t>Төменгі тұрған бюджеттерге берілетін нысаналы ағымдағы трансферттер</t>
  </si>
  <si>
    <t>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t>
  </si>
  <si>
    <t xml:space="preserve">Жергілікті деңгейде тұрғын үй коммуналдық шаруашылығы, жолаушылар көлігі және автомобиль жолдары саласындағы мемлекеттік саясатты іске асыру жөніндегі қызметтер  </t>
  </si>
  <si>
    <t>Мемлекеттік қажеттіліктер үшін жер учаскелерін алып қою,соның ішінде сатып алу жолымен алып қою және осыған байланысты жылжымайтын мүлікті иеліктен айыру</t>
  </si>
  <si>
    <t>Азаматтардың жекелеген санаттарын тұрғын үймен қамтамасыз ету</t>
  </si>
  <si>
    <t>Елді мекендерді сумен жабдықтауды ұйымдастыру</t>
  </si>
  <si>
    <t>Елді мекендерді жарықтандыру</t>
  </si>
  <si>
    <t>Жол қауіпсіздігін қамтамасыз ету</t>
  </si>
  <si>
    <t>Коммуналдық шаруашылықты дамыту</t>
  </si>
  <si>
    <t>Республикалық трансферттер есебінен</t>
  </si>
  <si>
    <t>Облыстық бюджеттен бөлінетін трансферт есебінен</t>
  </si>
  <si>
    <t>Ұлттық қордан берілетін нысаналы трансферттер есебінен</t>
  </si>
  <si>
    <t>Қаланы және елді мекендерді абаттандыруды дамыту</t>
  </si>
  <si>
    <t>Төлеби ауданының "Кемеқалған ауылдық округі әкімінің аппараты" мемлекеттік мекемесі</t>
  </si>
  <si>
    <t>Ауданның (облыстық маңызы бар қаланың)бюджет қаражаты есебінен</t>
  </si>
  <si>
    <t>Төлеби ауданының "Аққұм ауылдық округі әкімінің аппараты" мемлекеттік мекемесі</t>
  </si>
  <si>
    <t>Төлеби ауданының "Алатау ауылдық округі әкімінің аппараты" мемлекеттік мекемесі</t>
  </si>
  <si>
    <t>Төлеби ауданының "Бірінші мамыр ауылдық округі әкімінің аппараты" мемлекеттік мекемесі</t>
  </si>
  <si>
    <t>Төлеби ауданының "Киелітас ауылдық округі әкімінің аппараты" мемлекеттік мекемесі</t>
  </si>
  <si>
    <t>Төлеби ауданының "Көксайек ауылдық округі әкімінің аппараты" мемлекеттік мекемесі</t>
  </si>
  <si>
    <t>Төлеби ауданының "Тасарық ауылдық округі әкімінің аппараты" мемлекеттік мекемесі</t>
  </si>
  <si>
    <t>Төлеби ауданының "Зертас ауылдық округі әкімінің аппараты" мемлекеттік мекемесі</t>
  </si>
  <si>
    <t>Төлеби ауданының "Ақсу ауылдық округі әкімінің аппараты" мемлекеттік мекемесі</t>
  </si>
  <si>
    <t>Төлеби ауданының "Леңгір қаласы әкімінің аппараты" мемлекеттік мекемесі</t>
  </si>
  <si>
    <t>Төлеби ауданының Ішкі саясат бөлімінің "Жастар ресурстық орталығы" коммуналдық мемлекеттік мекемесі</t>
  </si>
  <si>
    <t>Төлеби ауданының "Тұрғын үй-коммуналдық шаруашылық, жолаушылар көлігі және автомобиль жолдары бөлімінің "ЖАРЫҚ-ЖОЛ" коммуналдық мемлекеттік мекемесі</t>
  </si>
  <si>
    <t>Төлеби ауданы" Жер қатынастары бөлімі" мемлекеттік мекемесі</t>
  </si>
  <si>
    <t>Жерді аймақтарға бөлу жұмыстарын ұйымдастыру</t>
  </si>
  <si>
    <t>Мемлекет мұқтажы үшін жер учаскелерін алу</t>
  </si>
  <si>
    <t>Төлеби ауданы Мәдениет, тілдерді дамыту, дене шынықтыру және спорт бөлімінің "Саябақтары" коммуналдық мемлекеттік мекемесі</t>
  </si>
  <si>
    <t>Төлеби ауданы  "Кәсіпкерлік және ауыл шаруашылығы бөлімі" мемлекеттік мекемесі</t>
  </si>
  <si>
    <t>Жергілікті деңгейде кәсіпкерлікті және ауыл шаруашылығын дамыту саласындағы мемлекеттік саясатты іске асыру жөніндегі қызметтер</t>
  </si>
  <si>
    <t>Төлеби ауданы"Ішкі саясат бөлімі " мемлекеттік мекемесі</t>
  </si>
  <si>
    <t>Төлеби ауданының мәдениет, тілдерді дамыту, дене шынықтыру және спорт бөлімінің "Тілдерді оқыту және дамыту орталығы" коммуналдық мемлекеттік мекемесі</t>
  </si>
  <si>
    <t>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t>
  </si>
  <si>
    <t>Төлеби ауданының "Мәдениет, тілдерді дамыту, дене шынықтыру және спорт бөлімі"  коммуналдық мемлекеттік мекемесі</t>
  </si>
  <si>
    <t>Төлеби ауданы "Жұмыспен қамту және әлеуметтік бағдарламалар бөлімі" мемлекеттік мекемесі</t>
  </si>
  <si>
    <t>Төлеби аудандық  "Құрылыс, сәулет және қала құрылыс бөлімі " мемлекеттік мекемесі</t>
  </si>
  <si>
    <t>Төлеби ауданының "Қаратөбе ауылдық округі әкімінің аппараты" мемлекеттік мекемесі</t>
  </si>
  <si>
    <t>Төлеби ауданының "Қасқасу ауылдық округі әкімінің аппараты" мемлекеттік мекемесі</t>
  </si>
  <si>
    <t>Төлеби ауданының әкімі аппаратының "Леңгір тазалық" коммуналдық мемлекеттік мекемесі</t>
  </si>
  <si>
    <t>Төлеби ауданының Мәдениет, тілдерді дамыту, дене шынықтыру және спорт бөлімінің  «Төлеби спорт клубы» коммуналдық мемлекеттік мекемесі</t>
  </si>
  <si>
    <t xml:space="preserve">Төлеби ауданының Мәдениет, тілдерді дамыту, дене шынықтыру және спорт бөлімінің «Мәдениет үйі» мемлекеттік коммуналдық қазыналық кәсіпорын </t>
  </si>
  <si>
    <t>Төлеби ауданының "Тұрғын үй-коммуналдық шаруашылық, жолаушылар көлігі және автомобиль жолдары бөлімінің "Леңгір су" коммуналдық мемлекеттік мекемесі</t>
  </si>
  <si>
    <t xml:space="preserve">«Облыстық полиция департаментіне бөлінген бюджет қаржыларының жұмсалуына және мемлекет активтерін пайдалануына тиімділік аудит жүргізу» </t>
  </si>
  <si>
    <t>«Облыстық цифрландыру, мемлекеттік қызметтер көрсету және архивтер басқармасына бөлінген бюджет қаржыларының жұмсалуына және мемлекет активтерін пайдалануына тиімділік аудит жүргізу»</t>
  </si>
  <si>
    <t>Төлеби ауданының Мәдениет, тілдерді дамыту, дене шынықтыру және спорт бөлімінің «Орталықтандырылған кітапхана жүйесі» коммуналдық мемлекеттік мекемесі</t>
  </si>
  <si>
    <t>Төлеби ауданының "Қоғалы  ауылдық округі әкімінің аппараты" мемлекеттік мекемесі</t>
  </si>
  <si>
    <t>Мүгедектігі бар адамды абилитациялаудың және оңалтудың жеке бағдарламасына сәйкес мұқтаж мүгедектігі бар адамдарды протездік-ортопедиялық көмекпен, сурдотехникалық және тифлотехникалық құралдармен,  мiндеттi гигиеналық құралдармен, арнаулы жүріп-тұру құралдарымен қамтамасыз ету, сондай-ақ санаторий-курорттық емдеу,жеке көмекшінің және ымдау тілі маманының қызметтерімен қамтамасыз ету</t>
  </si>
  <si>
    <t>Қылмыстық жазасын өтеген адамдарды әлеуметтік бейімдеу мен оңалтуды ұйымдастыру және жүзеге асыру</t>
  </si>
  <si>
    <t>Жұмыспен қамту орталықтарының қызметін қамтамасыз ету</t>
  </si>
  <si>
    <t>Аудандық (облыстық маңызы бар қалалық)  деңгейде спорттық жарыстар өткiзу</t>
  </si>
  <si>
    <t>Ауыл шаруашылығы объектілерін дамыту</t>
  </si>
  <si>
    <t>Ұ.СЕЙСЕНБАЕВ</t>
  </si>
  <si>
    <t>Түркістан облысы мәдениет басқармасы мен бағыныстағы мекемелердің бюджет қаражаты мен мемлекет активтерінің тиімді пайдаланылуына мемлекеттік аудит жүргізу</t>
  </si>
  <si>
    <t>"Түркістан облысы мәдениет басқармасы" мемлекетітк мекемесі</t>
  </si>
  <si>
    <t>2025 жылдың 2 тоқсаны</t>
  </si>
  <si>
    <t>Жергiлiктi деңгейде мәдениет және туризм саласындағы мемлекеттік саясатты іске асыру жөніндегі қызметтер</t>
  </si>
  <si>
    <t>Мемлекет қайраткерлерін мәңгі есте сақтау</t>
  </si>
  <si>
    <t>Тарихи-мәдени мұраны сақтауды және оған қолжетімділікті қамтамасыз ету</t>
  </si>
  <si>
    <t>Театр және музыка өнерін қолдау</t>
  </si>
  <si>
    <t>Облыстық кітапханалардың жұмыс істеуін қамтамасыз ету</t>
  </si>
  <si>
    <t>Түркістан облыстық Ы. Алтынсарин атындағы балалар кітапханасы" коммуналдық мемлекеттік мекемесі</t>
  </si>
  <si>
    <t>"Түркістан облысының мәдениет және туризм басқармасының "Оңтүстікфильм" коммуналдық мемлекеттік мекемесі</t>
  </si>
  <si>
    <t>"Түркістан облысының мәдениет және туризм басқармасының "Арыс қаласының музейі" мемлекеттік коммуналдық қазыналық кәсіпорны</t>
  </si>
  <si>
    <t>"Түркістан облысының мәдениет және туризм басқармасының "Бәйдібек ауданы сәулет--көркем музейі" мемлекеттік коммуналдық қазыналық кәсіпорны</t>
  </si>
  <si>
    <t>"Түркістан облысының мәдениет және туризм басқармасының "Қажымұқан атындағы облыстық спорт музейі" мемлекеттік коммуналдық қазыналық кәсіпорны</t>
  </si>
  <si>
    <t>"Түркістан облысының мәдениет және туризм басқармасының "Бейнелеу өнері музейі" мемлекеттік коммуналдық қазыналық кәсіпорны</t>
  </si>
  <si>
    <t>"Түркістан облысының мәдениет және туризм басқармасының "Төлеби ауданының музейі мемлекеттік коммуналдық қазыналық кәсіпорны</t>
  </si>
  <si>
    <t>"Түркістан облысының мәдениет және туризм басқармасының "Кентау қалалық музей" мемлекеттік коммуналдық қазыналық кәсіпорны</t>
  </si>
  <si>
    <t>"Түркістан облысының мәдениет және туризм басқармасының "Руханият-Әбу Нәсір әл-Фараби музейі" мемлекеттік коммуналдық қазыналық кәсіпорны</t>
  </si>
  <si>
    <t>"Түркістан облысының мәдениет және туризм басқармасының "С.Қожанов атындағы музей" мемлекеттік коммуналдық қазыналық кәсіпорны</t>
  </si>
  <si>
    <t>"Түркістан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t>
  </si>
  <si>
    <t>"Түркістан облысының мәдениет және туризм басқармасының "Түркістан облыстық тарихи-өлкетану музейі" мемлекеттік коммуналдық қазыналық кәсіпорны</t>
  </si>
  <si>
    <t>"Түркістан облысының мәдениет және туризм басқармасының  «Ұлы Дала Елі Орталығы» мемлекеттік коммуналдық қазыналық кәсіпорны</t>
  </si>
  <si>
    <t>"Түркістан облысының мәдениет және туризм басқармасының "Ордабасы ауданындағы тарихи-өлкетану музейі" мемлекеттік коммуналдық қазыналық кәсіпорны</t>
  </si>
  <si>
    <t>"Түркістан облысының мәдениет және туризм басқармасының "Қазығұрт аудандық музейі " мемлекеттік коммуналдық қазыналық кәсіпорны</t>
  </si>
  <si>
    <t>"Түркістан облысының мәдениет және туризм басқармасының "Қ.Жандарбеков атындағы Жетісай драма театры" мемлекеттік коммуналдық қазыналық кәсіпорны</t>
  </si>
  <si>
    <t>"Түркістан облысының мәдениет және туризм басқармасының "Ш.Қалдаяқов атындағы облыстық филармониясы" мемлекеттік коммуналдық қазыналық кәсіпорны</t>
  </si>
  <si>
    <t>"Түркістан облысының мәдениет және туризм басқармасының "Конгресс Холл көпсалалы кешені" мемлекеттік коммуналдық қазыналық кәсіпорны</t>
  </si>
  <si>
    <t>"Түркістан облысының мәдениет және туризм басқармасының "Түркістан музыкалық-драма театры" мемлекеттік коммуналдық қазыналық кәсіпорны</t>
  </si>
  <si>
    <t>"Түркістан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t>
  </si>
  <si>
    <t>"Түркістан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t>
  </si>
  <si>
    <t>"Түркістан облысының мәдениет  басқармасының "Фараб"әмбебап ғылыми кітапханасы" коммуналдық мемлекеттік мекемесі</t>
  </si>
  <si>
    <t>Облыстың жұмыспен қамтуды үйлестіру және әлеуметтік бағдарламалар басқармасы</t>
  </si>
  <si>
    <t>Түркістан жұмыспен қамтуды үйлестіру және әлеуметтік бағдарламалар басқармасы мен бағыныстағы мекемелердің бюджет қаражаты мен мемлекет активтерінің тиімді пайдаланылуына мемлекеттік аудит жүргізу</t>
  </si>
  <si>
    <t>Жергілікті деңгейде жұмыспен қамтуды қамтамасыз ету  және халық үшін әлеуметтік бағдарламаларды іске асыру саласында мемлекеттік саясатты іске асыру жөніндегі қызметтер</t>
  </si>
  <si>
    <t>256</t>
  </si>
  <si>
    <t>Жалпы үлгідегі медициналық-әлеуметтік мекемелерде (ұйымдарда), арнаулы әлеуметтік қызметтер көрсету орталықтарында, әлеуметтік қызмет көрсету орталықтарында қарттар мен мүгедектігі бар адамдарға арнаулы әлеуметтік қызметтер көрсету</t>
  </si>
  <si>
    <t>Тірек-қозғалу аппаратының қызметі бұзылған балаларға арналған мемлекеттік медициналық-әлеуметтік мекемелерде (ұйымдарда), арнаулы әлеуметтік қызметтер көрсету орталықтарында, әлеуметтік қызмет көрсету орталықтарында мүгедектігі бар балалар үшін арнаулы әлеуметтік қызметтер көрсету</t>
  </si>
  <si>
    <t>Психоневрологиялық медициналық-әлеуметтік мекемелерде (ұйымдарда), арнаулы әлеуметтік қызметтер көрсету орталықтарында, әлеуметтік қызмет көрсету орталықтарында психоневрологиялық аурулармен ауыратын мүгедектігі бар адамдар үшін арнаулы әлеуметтік қызметтер көрсету</t>
  </si>
  <si>
    <t>Оңалту орталықтарында қарттарға, мүгедектігі бар адамдарға, оның ішінде мүгедектігі бар балаларға арнаулы әлеуметтік қызметтер көрсету</t>
  </si>
  <si>
    <t>Үкіметтік емес ұйымдарда мемлекеттік әлеуметтік тапсырысты орналастыру</t>
  </si>
  <si>
    <t>Кохлеарлық импланттарға дәлдеп сөйлеу процессорларын ауыстыру және келтіру бойынша қызмет көрсету</t>
  </si>
  <si>
    <t>Жастардың кәсіпкерлік бастамашылығына жәрдемдесу үшін бюджеттік кредиттер беру</t>
  </si>
  <si>
    <t>063</t>
  </si>
  <si>
    <t>Сенім білдірілген агентке жастардың кәсіпкерлік бастамасына жәрдемдесу үшін бюджеттік кредиттер беру жөніндегі қызметтеріне ақы төлеу</t>
  </si>
  <si>
    <t>Ведомстволық бағыныстағы мемлекеттік мекемелерінің және ұйымдарының күрделі шығыстары</t>
  </si>
  <si>
    <t>102</t>
  </si>
  <si>
    <t>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t>
  </si>
  <si>
    <t>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t>
  </si>
  <si>
    <t>Түркістан облысы жұмыспен қамтуды үйлестіру және әлеуметтік бағдарламалар басқармасының "Арнаулы кәсіптік колледж"  коммуналдық мемлекеттік мекемесі</t>
  </si>
  <si>
    <t>Түркістан облысы жұмыспен қамтуды үйлестіру және әлеуметтік бағдарламалар басқармасының "Ардагерлер үйі" комуналдық мемлекеттік мекемесі</t>
  </si>
  <si>
    <t xml:space="preserve">«Бәйдібек ауданының түсімдердің аудандық бюджетке толық, уақтылы түсуіне, бюджет қаржыларының жұмсалуына және бюджеттік бағдарламаларының іске асырылуына аудит жүргізу» </t>
  </si>
  <si>
    <t xml:space="preserve">3-4 тоқсан </t>
  </si>
  <si>
    <t>Бәйдібек ауданының мәслихат
 аппараты мемлекеттік мекемесі</t>
  </si>
  <si>
    <t>"Бәйдібек ауданы әкімдігінің "Бәйдібек ауданы әкімі аппараты" мемлекеттік мекемесі</t>
  </si>
  <si>
    <t>Бәйдібек ауданы әкімдігінің "Ақбастау ауылдық округі әкімінің аппараты" мемлекеттік мекемесі</t>
  </si>
  <si>
    <t>Бюджет заңнамасымен қарастырылған жағдайларда жалпы сипаттағы трансферттерді қайтару</t>
  </si>
  <si>
    <t>Бәйдібек ауданы әкімдігінің "Алмалы ауылдық округі әкімінің аппараты" мемлекеттік мекемесі</t>
  </si>
  <si>
    <t>Бәйдібек ауданы әкімдігінің "Жамбыл ауылдық округі әкімінің аппараты" мемлекеттік мекемесі</t>
  </si>
  <si>
    <t>Бәйдібек ауданы әкімдігінің "Мыңбұлақ ауылдық округі әкімінің аппараты" мемлекеттік мекемесі</t>
  </si>
  <si>
    <t>Бәйдібек аудандық мәдениет және тілдерді дамыту бөлімінің "Тілдерді оқыту және дамыту орталығы" коммуналдық мемлекеттік мекемесі</t>
  </si>
  <si>
    <t>Бәйдібек ауданы әкімдігінің "Бәйдібек аудандық кәсіпкерлік және ауыл шаруашылығы бөлімі" мемлекеттік мекемесі</t>
  </si>
  <si>
    <t>Бәйдібек ауданы әкімдігі ішкі саясат бөлімінің "жастар ресурстық орталығы" коммуналдық мемлекеттік мекемесі</t>
  </si>
  <si>
    <t>Бәйдібек ауданы әкімдігінің "Бәйдібек аудандық жұмыспен қамту және әлеуметтік бағдарламалар бөлімі" мемлекеттік мекемесі</t>
  </si>
  <si>
    <t>Бәйдібек аудандық мәдениет және тілдерді дамыту бөлімінің "Бәйдібек ауданы орталықтандырылған кітапхана жүйесі" коммуналдық мемлекеттік мекемесі</t>
  </si>
  <si>
    <t>Бәйдібек ауданы әкімдігінің "Бәйдібек аудандық ішкі саясат бөлімі" мемлекеттік мекемесі</t>
  </si>
  <si>
    <t>"Ауыл-Ел бесігі" жобасы шеңберінде ауылдық елді мекендердегі әлеуметтік және инженерлік инфрақұрылымдарды дамыту</t>
  </si>
  <si>
    <t>Қазақстан Республикасының Ұлттық қорынан бөлінетін нысаналы трансферт есебінен*</t>
  </si>
  <si>
    <t>Бәйдібек ауданы әкімдігінің "Бәйдібек аудандық жер қатынастары бөлімі" мемлекеттік мекемесі</t>
  </si>
  <si>
    <t>Елдi мекендердi жер-шаруашылық орналастыру</t>
  </si>
  <si>
    <t>Бәйдібек ауданы әкімдігінің "Бәйдібек аудандық экономика және қаржы бөлімі" мемлекеттік мекемесі</t>
  </si>
  <si>
    <t>Шұғыл шығындарға арналған ауданның (облыстық маңызы бар қаланың) жергілікті атқарушы органының резерві</t>
  </si>
  <si>
    <t>Соттардың шешiмдерi бойынша мiндеттемелердi орындауға арналған ауданның (облыстық маңызы бар қаланың) жергілікті атқарушы органының резерві</t>
  </si>
  <si>
    <t>Республикалық бюджеттен берілетін кредиттер есебінен</t>
  </si>
  <si>
    <t>Жергілікті бюджеттен бөлінген пайдаланылмаған бюджеттік кредиттерді қайтару</t>
  </si>
  <si>
    <t>Бәйдібек ауданы әкімдігінің "Ағыбет ауылдық округі әкімінің аппараты" мемлекеттік мекемесі</t>
  </si>
  <si>
    <t>жергілікті бюджет қаражаты есебінен</t>
  </si>
  <si>
    <t>Бәйдібек ауданы әкімдігінің "Алғабас ауылдық округі әкімінің аппараты" мемлекеттік мекемесі</t>
  </si>
  <si>
    <t>Бәйдібек ауданы әкімдігінің "Бөген ауылдық округі әкімінің аппараты" мемлекеттік мекемесі</t>
  </si>
  <si>
    <t>Бәйдібек ауданы әкімдігінің "Боралдай ауылдық округі әкімінің аппараты" мемлекеттік мекемесі</t>
  </si>
  <si>
    <t>Бәйдібек ауданы әкімдігінің "Борлысай ауылдық округі әкімінің аппараты" мемлекеттік мекемесі</t>
  </si>
  <si>
    <t>Бәйдібек ауданы әкімдігінің "Көктерек ауылдық округі әкімінің аппараты" мемлекеттік мекемесі</t>
  </si>
  <si>
    <t xml:space="preserve"> Бәйдібек ауданы әкімдігінің "Шаян ауылдық округі әкімінің аппараты" мемлекеттік мекемесі</t>
  </si>
  <si>
    <t>Бәйдібек ауданы әкімдігінің "Бәйдібек аудандық мәдениет, тілдерді дамыту, дене шынықтыру және спорт бөлімі"мемлекеттік мекемесі</t>
  </si>
  <si>
    <t>"Бәйдібек аудандық мәдениет және тілдерді дамыту бөлімінің "Аудандық мәдениет үйі" мемлекеттік коммуналдық қазыналық кәсіпорын</t>
  </si>
  <si>
    <t>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t>
  </si>
  <si>
    <t>Бәйдібек ауданы әкімдігінің "Бәйдібек аудандық тұрғын-үй коммуналдық шаруашылық, жолаушылар көлігі және автомобиль жолдары бөлімі" мемлекеттік мекемесі</t>
  </si>
  <si>
    <t>Жерлеу орындарын күтіп ұстау және туысы жоқтарды жерлеу</t>
  </si>
  <si>
    <t>Ғлеуметтік мањызы бар қалалық (ауылдық), қала мањындаѓы жғне ауданішілік қатынастар бойынша жолаушылар тасымалдарын субсидиялау</t>
  </si>
  <si>
    <t>Бәйдібек ауданды әкімдігінің шаруашылық жүргізу құқығындағы "Бәйдібек су" мемлекеттік коммуналдық кәсіпорны</t>
  </si>
  <si>
    <t>Бәйдібек ауданды әкімдігінің шаруашылық жүргізу құқығындағы "Бәйдібек Жаңару" шаруашылығы мемлекеттік коммуналдық кәсіпорны</t>
  </si>
  <si>
    <t>Тұрғын үй көмегі</t>
  </si>
  <si>
    <t>Үстеме аудит</t>
  </si>
  <si>
    <t xml:space="preserve">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t>
  </si>
  <si>
    <t>2-3 тоқсан</t>
  </si>
  <si>
    <t xml:space="preserve">2-3 тоқсан </t>
  </si>
  <si>
    <t xml:space="preserve">3 тоқсан </t>
  </si>
  <si>
    <t>2025 жылдың       3-4 тоқсаны</t>
  </si>
  <si>
    <t>2026 жылдың       1 тоқсаны</t>
  </si>
  <si>
    <t>2025 жылдың        1 тоқсаны</t>
  </si>
  <si>
    <t>2025 жылдың       1-2 тоқсаны</t>
  </si>
  <si>
    <t>"Ауылдық денсаулық сақтауды жаңғырту" ұлттық жобасының іске асырылуын аралық бағалау" және  "Облыстық денсаулық сақтау басқармасына  бөлінген қаржылардың жоспарлануына және жұмсалуына мемлекеттік аудит жүргізу"</t>
  </si>
  <si>
    <t xml:space="preserve">Мемлекеттік органның күрделі шығыстары  </t>
  </si>
  <si>
    <t>2025 жылдың       3 тоқсаны</t>
  </si>
  <si>
    <t>Республикалық бюджеттен мәдениетке, спортқа, туризмге және ақпараттық кеңістiкке берілетін субвенциялар есебінен</t>
  </si>
  <si>
    <t>"Облыс аумағында техникалық және кәсіптік білім беру ұйымдарында мамандар даярлау бағдарламасына бөлінген қаражаттың жұмсалуына тиімділік аудит жүргізу"</t>
  </si>
  <si>
    <t>Республикалық бюджеттен жалпы сипаттағы мемлекеттiк қызметтеріне берілетін субвенциялар есебінен</t>
  </si>
  <si>
    <t>Мемлекеттiк қажеттiлiктер үшiн жер учаскелерiн алып қою, оның iшiнде сатып алу жолымен алып қою және осыған байланысты жылжымайтын мүлiктi иелiктен айыру</t>
  </si>
  <si>
    <t>Республикалық бюджеттен тұрғын үй-коммуналдық шаруашылыққа берілетін субвенциялар есебінен</t>
  </si>
  <si>
    <t>Инженерлік-коммуникациялық инфрақұрылымды жобалау, дамыту  және (немесе) жайластыру</t>
  </si>
  <si>
    <t>Республикалық бюджеттен өзге де шығыстарға берілетін субвенциялар есебінен</t>
  </si>
  <si>
    <t>Республикалық бюджеттен өнеркәсіпке, сәулет, қала құрылысы және құрылыс қызметіне берілетін субвенциялар есебінен</t>
  </si>
  <si>
    <t>052</t>
  </si>
  <si>
    <t>Қоғамдық тәртіп пен қауіпсіздік объектілерін салу</t>
  </si>
  <si>
    <t>Ордабасы ауданы әкімдігінінің "Ордабасы аудандық ауылшаруашылығы және жер қатынастары бөлімі" мемлекеттік мекемесі</t>
  </si>
  <si>
    <t>Жергілікті деңгейде ауыл шаруашылығы және жер қатынастары саласындағы мемлекеттік саясатты іске асыру жөніндегі қызметтер</t>
  </si>
  <si>
    <t>047</t>
  </si>
  <si>
    <t>Республикалық бюджеттен әлеуметтік көмекке және әлеуметтік қамсыздандыруға берілетін субвенциялар есебінен</t>
  </si>
  <si>
    <t>Республикалық бюджеттен білім беру субвенциялары есебінен</t>
  </si>
  <si>
    <t>106</t>
  </si>
  <si>
    <t>Әлеуметтік, табиғи және техногендік сипаттағы төтенше жағдайларды жою үшін жергілікті атқарушы органның төтенше резерві есебінен іс-шаралар өткізу</t>
  </si>
  <si>
    <t xml:space="preserve"> Қазығұрт ауданы әкімдігінің  жер қатынастары бөлімі ММ </t>
  </si>
  <si>
    <t>Республикалық бюджеттен қоғамдық тәртіпке, қауіпсіздікке, құқықтық, сот, қылмыстық-атқару қызметіне берілетін субвенциялар есебінен</t>
  </si>
  <si>
    <t>Қазақстан Республикасы Үкіметінің төтенше резерві есебінен іс-шаралар өткізу</t>
  </si>
  <si>
    <t>Қаржылық есептілік аудиті</t>
  </si>
  <si>
    <t>«Жергілікті бюджеттің шоғырландырылған қаржылық есептілігіне мемлекеттік аудит жүргізу»</t>
  </si>
  <si>
    <t xml:space="preserve">Түркістан облысының қаржы және мемлекеттік активтер басқармасы </t>
  </si>
  <si>
    <t>Бәйдібек ауданы әкімдігінің "Бәйдібек аудандық құрылыс, сәулет және қала құрылысы бөлімі" мемлекеттік мекемесі</t>
  </si>
  <si>
    <t>           Мемлекеттік аудит объектілерінің 2025 жылға арналған тізбесі</t>
  </si>
  <si>
    <t>млн.теңге</t>
  </si>
  <si>
    <t>2025 жылдың 2-3 тоқсаны</t>
  </si>
  <si>
    <t xml:space="preserve">Түркістан облысының ауыл шаруашылығы басқармасы </t>
  </si>
  <si>
    <t xml:space="preserve">
Түркістан облысы бойынша тексеру комиссиясының
НҰСҚАМАСЫ № 5-1-Н нұсқамасының орындалуын тексеру
</t>
  </si>
  <si>
    <t xml:space="preserve">ТК мүшелері бойынша барлығы 14 аудиторлық ісшара </t>
  </si>
  <si>
    <t xml:space="preserve">
Түркістан облысы бойынша тексеру комиссиясының 2024 жылғы 1 шілдедегі 
№ 5-1-Н нұсқамасының орындалуын тексеру
</t>
  </si>
  <si>
    <t>Облыстық бюджеттің ішкі көздерінің қаражатынан берілетін кредиттер есебінен</t>
  </si>
  <si>
    <t>"Түркістан облысының мәдениет басқармасы мен бағыныстағы ұйымдардың бюджет қаражатының тиімді пайдаланылуына мемлекеттік аудит жүргізу" іс-шарасы</t>
  </si>
  <si>
    <t xml:space="preserve">«Қазығұрт ауданы бойынша жергілікті атқарушы органдары қызметінің тиімділігіне және бюджеттік бағдарламалардың іске асырылуына мемлекеттік аудит жүргізу»  аудиторлық іс-шарасы </t>
  </si>
  <si>
    <t>000</t>
  </si>
  <si>
    <t>262</t>
  </si>
  <si>
    <t>0</t>
  </si>
  <si>
    <t>"Түркiстан облысының мақта шарушылығы тарихы музейі" мемлекеттік коммуналдық қазыналық кәсіпорны</t>
  </si>
  <si>
    <t>011.</t>
  </si>
  <si>
    <t xml:space="preserve">«Ордабасы ауданының түсімдердің аудандық бюджетке толық, уақтылы түсуіне, бюджет қаржыларының жоспарлануына және бюджеттік бағдарламаларының іске асырылуына аудит жүргізу»  аудиторлық іс-шарасы </t>
  </si>
  <si>
    <t>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t>
  </si>
  <si>
    <t>2025 жылдың 4 тоқсан, 2026 жылдың 1 тоқсан</t>
  </si>
  <si>
    <t>2025 жылдың                                      3-4 тоқсаны</t>
  </si>
  <si>
    <t>«Түркістан облысындағы жануарларды қорғау туралы нормаларды іске асыруға арналған бюджет қаражатының пайдаланылуын бағалау, сондай-ақ азаматтардың қауіпсіздігін қамтамасыз ету мақсатында аудит жүргізу»</t>
  </si>
  <si>
    <t>Тиімділік   аудиті</t>
  </si>
  <si>
    <t>2025 жылдың                                      2-3 тоқсаны</t>
  </si>
  <si>
    <t>«Түркістан облысының ветеринария басқармасы» мемлекеттік мекемесі</t>
  </si>
  <si>
    <t>2025 жылдың          3  тоқсаны</t>
  </si>
  <si>
    <t>ЖИЫНЫ</t>
  </si>
  <si>
    <t>Жергілікті деңгейде ветеринария саласындағы мемлекеттік саясатты іске асыру жөніндегі қызметтер</t>
  </si>
  <si>
    <t>Мал қорымдарын (биотермиялық шұңқырларды) салуды, реконструкциялауды ұйымдастыру және оларды күтіп-ұстауды қамтамасыз ету</t>
  </si>
  <si>
    <t>Ауру жануарларды санитариялық союды ұйымдастыру</t>
  </si>
  <si>
    <t>Қаңғыбас иттер мен мысықтарды аулауды және жоюды ұйымдастыру</t>
  </si>
  <si>
    <t>Жануарлардың саулығы мен адамның денсаулығына қауіп төндіретін, алып қоймай залалсыздандырылған (зарарсыздандырылған) және қайта өңделген жануарлардың, жануарлардан алынатын өнім мен шикізаттың құнын иелеріне өтеу</t>
  </si>
  <si>
    <t>Жануарлардың энзоотиялық ауруларының профилактикасы мен диагностикасына бойынша ветеринариялық іс-шаралар жүргізу</t>
  </si>
  <si>
    <t>Ауыл шаруашылығы жануарларын сәйкестендіру жөніндегі іс-шараларды өткізу</t>
  </si>
  <si>
    <t>Эпизоотияға қарсы іс-шаралар жүргізу</t>
  </si>
  <si>
    <t>"Инновациялық тәжірбені тарату және еңгізу жөніндегі қызметтер</t>
  </si>
  <si>
    <t>Уақытша сақтау пунктына ветеринариялық препараттарды тасымалдау бойынша қызметтер</t>
  </si>
  <si>
    <t>Жануарлардың энзоотиялық ауруларының профилактикасы мен диагностикасына арналған ветеринариялық препараттарды, олардың профилактикасы мен диагностикасы жөніндегі қызметтерді орталықтандырып сатып алу, оларды сақтауды және аудандардың (облыстық маңызы бар қалалардың) жергілікті атқарушы органдарына тасымалдауды (жеткізуді) ұйымдастыру</t>
  </si>
  <si>
    <t>030</t>
  </si>
  <si>
    <t>031</t>
  </si>
  <si>
    <t>Ауыл шаруашылығы жануарларын бірдейлендіруді жүргізу үшін ветеринариялық мақсаттағы бұйымдар мен атрибуттарды, жануарға арналған ветеринариялық паспортты орталықтандырып сатып алу және оларды аудандардың (облыстық маңызы бар қалалардың) жергілікті атқарушы органдарына тасымалдау (жеткізу)</t>
  </si>
  <si>
    <t>Қараусыз қалған және қаңғыбас жануарларды уақытша ұстау</t>
  </si>
  <si>
    <t>Қараусыз қалған және қанғыбас жануарларды зарарсыздандыру</t>
  </si>
  <si>
    <t>040</t>
  </si>
  <si>
    <t>Мемлекеттік ветеринариялық ұйымдарды материалдық-техникалық жабдықтау үшін, қызметкелердің жеке қорғану заттарын, аспаптарды, құралдарды, техниканы, жабдықтарды және инвентарды орталықтандырып сатып алу</t>
  </si>
  <si>
    <t>Қараусыз қалған және қанғыбас жануарларды сәйкестендіру</t>
  </si>
  <si>
    <t>067.</t>
  </si>
  <si>
    <t>017.</t>
  </si>
  <si>
    <t>Мүгедектігі бар адамды абилитациялаудың және оңалтудың жеке бағдарламасына сәйкес мұқтаж мүгедектігі бар адамдарды протездік-ортопедиялық көмекпен, сурдотехникалық және тифлотехникалық құралдармен, мiндеттi гигиеналық құралдармен, арнаулы жүріп-тұру құралдарымен қамтамасыз ету, сондай-ақ санаторий-курорттық емдеу,жеке көмекшінің және ымдау тілі маманының қызметтерімен қамтамасыз ету</t>
  </si>
  <si>
    <t xml:space="preserve">"Жетісай ауданының жұмыспен қамту және әлеуметтік бағдарламалар бөлімі" мемлекеттік мекемесі </t>
  </si>
  <si>
    <t>«Нәтижелі жұмыспен қамтуды және жаппай кәсіпкерлікті дамытудың 2017–2021 жылдарға арналған «Еңбек» мемлекеттік бағдарламасы шеңберінде кадрлардың біліктілігін арттыру, даярлау және қайта даярлау»</t>
  </si>
  <si>
    <t>Түркістан облысының білім басқармасының «Түркістан жоғары көпсалалы, қолөнер колледжі» мемлекеттік коммуналдық қазыналық кәсіпорны</t>
  </si>
  <si>
    <t>Түркістан облысының білім басқармасының «Түркістан көпсалалы-техникалық колледжі» мемлекеттік коммуналдық қазыналық кәсіпорны</t>
  </si>
  <si>
    <t>Түркістан облысының білім басқармасының «Көпсалалы индустриалды-техникалық колледжі» мемлекеттік коммуналдық қазыналық кәсіпорны</t>
  </si>
  <si>
    <t>Түркістан облысының білім басқармасының «Кәсіптік оқудағы көпсалалы колледжі» мемлекеттік коммуналдық қазыналық кәсіпорны</t>
  </si>
  <si>
    <t>«Түркістан облысының цифрландыру, мемлекеттік қызметтер көрсету және архивтер басқармасы» мемлекеттік мекемесі</t>
  </si>
  <si>
    <t>Түркістан облысының цифрландыру, мемлекеттік қызметтер көрсету және архивтер басқармасының «Цифрлық даму орталығы» коммуналдық мемлекеттік мекемесі</t>
  </si>
  <si>
    <t>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</si>
  <si>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</si>
  <si>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</si>
  <si>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</si>
  <si>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</si>
  <si>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</si>
  <si>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</si>
  <si>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</si>
  <si>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</si>
  <si>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</si>
  <si>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</si>
  <si>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</si>
  <si>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</si>
  <si>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</si>
  <si>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</si>
  <si>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t>
  </si>
  <si>
    <t>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t>
  </si>
  <si>
    <t>оның ішінде үстеме тексерумен қамтылатын аудит объектісі:</t>
  </si>
  <si>
    <t>"Сайрам аудандық экономика және қаржы бөлімі" мемлекеттік мекемесі</t>
  </si>
  <si>
    <t>"Созақ ауданы әкімдігінің экономика және қаржы бөлімі" мемлекеттік мекемесі</t>
  </si>
  <si>
    <t>"Кентау қалалық экономика және қаржы бөлімі" мемлекеттік мекемесі</t>
  </si>
  <si>
    <t>"Сарыағаш ауданының экономика және қаржы бөлімі" мемлекеттік мекемесі</t>
  </si>
  <si>
    <t>"Түркістан облысының қаржы және мемлекеттік активтер басқармасы" мемлекеттік мекемесі</t>
  </si>
  <si>
    <t>2025                 2 тоқсаны</t>
  </si>
  <si>
    <t>"Түркістан облысының жұмыспен қамтуды үйлестіру және әлеуметтік бағдарламалар басқармасы" мемлекеттік мекемесі</t>
  </si>
  <si>
    <t xml:space="preserve">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t>
  </si>
  <si>
    <t>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t>
  </si>
  <si>
    <t xml:space="preserve">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t>
  </si>
  <si>
    <t>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t>
  </si>
  <si>
    <t>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t>
  </si>
  <si>
    <t xml:space="preserve">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t>
  </si>
  <si>
    <t>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t>
  </si>
  <si>
    <t>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t>
  </si>
  <si>
    <t>2025</t>
  </si>
  <si>
    <t>«Түркістан облысының цифрландыру, мемлекеттік қызметтер көрсету және архивтер басқармасы мен оған қарасты мекемелерге бөлінген бюджет қаржыларының тиімді пайдаланылуына мемлекеттік аудит жүргізу»</t>
  </si>
  <si>
    <t>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</si>
</sst>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_-* #,##0.00_р_._-;\-* #,##0.00_р_._-;_-* &quot;-&quot;??_р_._-;_-@_-"/>
    <numFmt numFmtId="166" formatCode="_-* #,##0.00\ _р_._-;\-* #,##0.00\ _р_._-;_-* &quot;-&quot;??\ _р_._-;_-@_-"/>
    <numFmt numFmtId="167" formatCode="0.000000"/>
    <numFmt numFmtId="168" formatCode="0.0"/>
    <numFmt numFmtId="169" formatCode="#,##0.000"/>
  </numFmts>
  <fonts count="72">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sz val="8"/>
      <name val="Arial"/>
      <family val="2"/>
    </font>
    <font>
      <sz val="10"/>
      <name val="Arial Cyr"/>
      <family val="2"/>
      <charset val="204"/>
    </font>
    <font>
      <sz val="11"/>
      <color indexed="8"/>
      <name val="Calibri"/>
      <family val="2"/>
      <charset val="204"/>
    </font>
    <font>
      <sz val="8"/>
      <name val="Times New Roman"/>
      <family val="1"/>
      <charset val="204"/>
    </font>
    <font>
      <b/>
      <sz val="8"/>
      <name val="Times New Roman"/>
      <family val="1"/>
      <charset val="204"/>
    </font>
    <font>
      <b/>
      <sz val="8"/>
      <color theme="1"/>
      <name val="Times New Roman"/>
      <family val="1"/>
      <charset val="204"/>
    </font>
    <font>
      <sz val="8"/>
      <color theme="1"/>
      <name val="Times New Roman"/>
      <family val="1"/>
      <charset val="204"/>
    </font>
    <font>
      <sz val="11"/>
      <color theme="1"/>
      <name val="Calibri"/>
      <family val="2"/>
      <scheme val="minor"/>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2"/>
      <name val="KZ Times New Roman"/>
      <family val="1"/>
      <charset val="204"/>
    </font>
    <font>
      <b/>
      <sz val="12"/>
      <name val="KZ Times New Roman"/>
      <family val="1"/>
      <charset val="204"/>
    </font>
    <font>
      <sz val="10"/>
      <name val="KZ Times New Roman"/>
      <family val="1"/>
      <charset val="204"/>
    </font>
    <font>
      <sz val="10"/>
      <name val="Helv"/>
    </font>
    <font>
      <sz val="10"/>
      <name val="Helv"/>
      <charset val="204"/>
    </font>
    <font>
      <sz val="14"/>
      <color theme="1"/>
      <name val="Calibri"/>
      <family val="2"/>
      <charset val="204"/>
      <scheme val="minor"/>
    </font>
    <font>
      <sz val="14"/>
      <color theme="0"/>
      <name val="Calibri"/>
      <family val="2"/>
      <charset val="204"/>
      <scheme val="minor"/>
    </font>
    <font>
      <sz val="14"/>
      <color rgb="FF3F3F76"/>
      <name val="Calibri"/>
      <family val="2"/>
      <charset val="204"/>
      <scheme val="minor"/>
    </font>
    <font>
      <b/>
      <sz val="14"/>
      <color rgb="FF3F3F3F"/>
      <name val="Calibri"/>
      <family val="2"/>
      <charset val="204"/>
      <scheme val="minor"/>
    </font>
    <font>
      <b/>
      <sz val="14"/>
      <color rgb="FFFA7D00"/>
      <name val="Calibri"/>
      <family val="2"/>
      <charset val="204"/>
      <scheme val="minor"/>
    </font>
    <font>
      <b/>
      <sz val="14"/>
      <color theme="1"/>
      <name val="Calibri"/>
      <family val="2"/>
      <charset val="204"/>
      <scheme val="minor"/>
    </font>
    <font>
      <b/>
      <sz val="14"/>
      <color theme="0"/>
      <name val="Calibri"/>
      <family val="2"/>
      <charset val="204"/>
      <scheme val="minor"/>
    </font>
    <font>
      <sz val="14"/>
      <color rgb="FF9C6500"/>
      <name val="Calibri"/>
      <family val="2"/>
      <charset val="204"/>
      <scheme val="minor"/>
    </font>
    <font>
      <sz val="14"/>
      <color rgb="FF9C0006"/>
      <name val="Calibri"/>
      <family val="2"/>
      <charset val="204"/>
      <scheme val="minor"/>
    </font>
    <font>
      <i/>
      <sz val="14"/>
      <color rgb="FF7F7F7F"/>
      <name val="Calibri"/>
      <family val="2"/>
      <charset val="204"/>
      <scheme val="minor"/>
    </font>
    <font>
      <sz val="14"/>
      <color rgb="FFFA7D00"/>
      <name val="Calibri"/>
      <family val="2"/>
      <charset val="204"/>
      <scheme val="minor"/>
    </font>
    <font>
      <sz val="14"/>
      <color rgb="FFFF0000"/>
      <name val="Calibri"/>
      <family val="2"/>
      <charset val="204"/>
      <scheme val="minor"/>
    </font>
    <font>
      <sz val="14"/>
      <color rgb="FF006100"/>
      <name val="Calibri"/>
      <family val="2"/>
      <charset val="204"/>
      <scheme val="minor"/>
    </font>
    <font>
      <sz val="10"/>
      <color theme="1"/>
      <name val="Times New Roman"/>
      <family val="1"/>
      <charset val="204"/>
    </font>
    <font>
      <b/>
      <sz val="10"/>
      <color theme="1"/>
      <name val="Times New Roman"/>
      <family val="1"/>
      <charset val="204"/>
    </font>
    <font>
      <b/>
      <sz val="10"/>
      <name val="Times New Roman"/>
      <family val="1"/>
      <charset val="204"/>
    </font>
    <font>
      <b/>
      <sz val="11"/>
      <color theme="1"/>
      <name val="Times New Roman"/>
      <family val="1"/>
      <charset val="204"/>
    </font>
    <font>
      <sz val="11"/>
      <color theme="1"/>
      <name val="Times New Roman"/>
      <family val="1"/>
      <charset val="204"/>
    </font>
    <font>
      <sz val="10"/>
      <name val="Times New Roman"/>
      <family val="1"/>
      <charset val="204"/>
    </font>
    <font>
      <b/>
      <i/>
      <sz val="10"/>
      <name val="Times New Roman"/>
      <family val="1"/>
      <charset val="204"/>
    </font>
    <font>
      <b/>
      <sz val="10"/>
      <color indexed="8"/>
      <name val="Times New Roman"/>
      <family val="1"/>
      <charset val="204"/>
    </font>
    <font>
      <sz val="10"/>
      <color indexed="8"/>
      <name val="Times New Roman"/>
      <family val="1"/>
      <charset val="204"/>
    </font>
    <font>
      <sz val="10"/>
      <color rgb="FF000000"/>
      <name val="Times New Roman"/>
      <family val="1"/>
      <charset val="204"/>
    </font>
    <font>
      <b/>
      <sz val="10"/>
      <color rgb="FF000000"/>
      <name val="Times New Roman"/>
      <family val="1"/>
      <charset val="204"/>
    </font>
    <font>
      <i/>
      <sz val="10"/>
      <color rgb="FF000000"/>
      <name val="Times New Roman"/>
      <family val="1"/>
      <charset val="204"/>
    </font>
    <font>
      <i/>
      <sz val="10"/>
      <color theme="1"/>
      <name val="Times New Roman"/>
      <family val="1"/>
      <charset val="204"/>
    </font>
    <font>
      <i/>
      <sz val="10"/>
      <color indexed="8"/>
      <name val="Times New Roman"/>
      <family val="1"/>
      <charset val="204"/>
    </font>
    <font>
      <i/>
      <sz val="10"/>
      <name val="Times New Roman"/>
      <family val="1"/>
      <charset val="204"/>
    </font>
    <font>
      <b/>
      <i/>
      <sz val="10"/>
      <color theme="1"/>
      <name val="Times New Roman"/>
      <family val="1"/>
      <charset val="204"/>
    </font>
    <font>
      <sz val="11"/>
      <name val="Times New Roman"/>
      <family val="1"/>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color theme="1"/>
      <name val="Times New Roman"/>
      <family val="1"/>
      <charset val="204"/>
    </font>
    <font>
      <b/>
      <sz val="10"/>
      <color rgb="FF1F1F1F"/>
      <name val="Times New Roman"/>
      <family val="1"/>
      <charset val="204"/>
    </font>
    <font>
      <b/>
      <i/>
      <sz val="8"/>
      <color theme="1"/>
      <name val="Times New Roman"/>
      <family val="1"/>
      <charset val="204"/>
    </font>
    <font>
      <b/>
      <sz val="9"/>
      <color theme="1"/>
      <name val="Times New Roman"/>
      <family val="1"/>
      <charset val="204"/>
    </font>
  </fonts>
  <fills count="5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6"/>
      </patternFill>
    </fill>
    <fill>
      <patternFill patternType="solid">
        <fgColor theme="7"/>
        <bgColor indexed="64"/>
      </patternFill>
    </fill>
    <fill>
      <patternFill patternType="solid">
        <fgColor rgb="FFFF0000"/>
        <bgColor indexed="64"/>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8"/>
      </left>
      <right/>
      <top style="thin">
        <color indexed="8"/>
      </top>
      <bottom style="thin">
        <color indexed="8"/>
      </bottom>
      <diagonal/>
    </border>
    <border>
      <left/>
      <right style="thin">
        <color indexed="64"/>
      </right>
      <top/>
      <bottom/>
      <diagonal/>
    </border>
    <border>
      <left style="thin">
        <color rgb="FF000000"/>
      </left>
      <right/>
      <top/>
      <bottom style="thin">
        <color rgb="FF000000"/>
      </bottom>
      <diagonal/>
    </border>
    <border>
      <left/>
      <right style="thin">
        <color indexed="8"/>
      </right>
      <top style="thin">
        <color indexed="8"/>
      </top>
      <bottom style="thin">
        <color indexed="8"/>
      </bottom>
      <diagonal/>
    </border>
    <border>
      <left/>
      <right style="thin">
        <color indexed="8"/>
      </right>
      <top style="thin">
        <color indexed="8"/>
      </top>
      <bottom/>
      <diagonal/>
    </border>
  </borders>
  <cellStyleXfs count="185">
    <xf numFmtId="0" fontId="0" fillId="0" borderId="0"/>
    <xf numFmtId="0" fontId="3" fillId="0" borderId="0"/>
    <xf numFmtId="0" fontId="4" fillId="0" borderId="0"/>
    <xf numFmtId="0" fontId="5" fillId="0" borderId="0">
      <alignment horizontal="center"/>
    </xf>
    <xf numFmtId="0" fontId="6" fillId="0" borderId="0"/>
    <xf numFmtId="0" fontId="7" fillId="0" borderId="0"/>
    <xf numFmtId="0" fontId="5" fillId="0" borderId="0"/>
    <xf numFmtId="0" fontId="14" fillId="0" borderId="0" applyNumberFormat="0" applyFill="0" applyBorder="0" applyAlignment="0" applyProtection="0"/>
    <xf numFmtId="0" fontId="15" fillId="0" borderId="12" applyNumberFormat="0" applyFill="0" applyAlignment="0" applyProtection="0"/>
    <xf numFmtId="0" fontId="16" fillId="0" borderId="13" applyNumberFormat="0" applyFill="0" applyAlignment="0" applyProtection="0"/>
    <xf numFmtId="0" fontId="17" fillId="0" borderId="14" applyNumberFormat="0" applyFill="0" applyAlignment="0" applyProtection="0"/>
    <xf numFmtId="0" fontId="17" fillId="0" borderId="0" applyNumberFormat="0" applyFill="0" applyBorder="0" applyAlignment="0" applyProtection="0"/>
    <xf numFmtId="0" fontId="4" fillId="0" borderId="0">
      <alignment horizontal="center"/>
    </xf>
    <xf numFmtId="0" fontId="35" fillId="13" borderId="0" applyNumberFormat="0" applyBorder="0" applyAlignment="0" applyProtection="0"/>
    <xf numFmtId="0" fontId="8"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5" fillId="17" borderId="0" applyNumberFormat="0" applyBorder="0" applyAlignment="0" applyProtection="0"/>
    <xf numFmtId="0" fontId="8"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35" fillId="21" borderId="0" applyNumberFormat="0" applyBorder="0" applyAlignment="0" applyProtection="0"/>
    <xf numFmtId="0" fontId="8"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35" fillId="25" borderId="0" applyNumberFormat="0" applyBorder="0" applyAlignment="0" applyProtection="0"/>
    <xf numFmtId="0" fontId="8"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35" fillId="29" borderId="0" applyNumberFormat="0" applyBorder="0" applyAlignment="0" applyProtection="0"/>
    <xf numFmtId="0" fontId="8"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35" fillId="33" borderId="0" applyNumberFormat="0" applyBorder="0" applyAlignment="0" applyProtection="0"/>
    <xf numFmtId="0" fontId="8" fillId="4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35" fillId="14" borderId="0" applyNumberFormat="0" applyBorder="0" applyAlignment="0" applyProtection="0"/>
    <xf numFmtId="0" fontId="8" fillId="4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5" fillId="18" borderId="0" applyNumberFormat="0" applyBorder="0" applyAlignment="0" applyProtection="0"/>
    <xf numFmtId="0" fontId="8" fillId="43"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35" fillId="22" borderId="0" applyNumberFormat="0" applyBorder="0" applyAlignment="0" applyProtection="0"/>
    <xf numFmtId="0" fontId="8" fillId="44"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35" fillId="26" borderId="0" applyNumberFormat="0" applyBorder="0" applyAlignment="0" applyProtection="0"/>
    <xf numFmtId="0" fontId="8"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35" fillId="30" borderId="0" applyNumberFormat="0" applyBorder="0" applyAlignment="0" applyProtection="0"/>
    <xf numFmtId="0" fontId="8" fillId="42"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35" fillId="34" borderId="0" applyNumberFormat="0" applyBorder="0" applyAlignment="0" applyProtection="0"/>
    <xf numFmtId="0" fontId="8" fillId="45"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36" fillId="15" borderId="0" applyNumberFormat="0" applyBorder="0" applyAlignment="0" applyProtection="0"/>
    <xf numFmtId="0" fontId="29" fillId="15" borderId="0" applyNumberFormat="0" applyBorder="0" applyAlignment="0" applyProtection="0"/>
    <xf numFmtId="0" fontId="36" fillId="19" borderId="0" applyNumberFormat="0" applyBorder="0" applyAlignment="0" applyProtection="0"/>
    <xf numFmtId="0" fontId="29" fillId="19" borderId="0" applyNumberFormat="0" applyBorder="0" applyAlignment="0" applyProtection="0"/>
    <xf numFmtId="0" fontId="36" fillId="23" borderId="0" applyNumberFormat="0" applyBorder="0" applyAlignment="0" applyProtection="0"/>
    <xf numFmtId="0" fontId="29" fillId="23" borderId="0" applyNumberFormat="0" applyBorder="0" applyAlignment="0" applyProtection="0"/>
    <xf numFmtId="0" fontId="36" fillId="27" borderId="0" applyNumberFormat="0" applyBorder="0" applyAlignment="0" applyProtection="0"/>
    <xf numFmtId="0" fontId="29" fillId="27" borderId="0" applyNumberFormat="0" applyBorder="0" applyAlignment="0" applyProtection="0"/>
    <xf numFmtId="0" fontId="36" fillId="31" borderId="0" applyNumberFormat="0" applyBorder="0" applyAlignment="0" applyProtection="0"/>
    <xf numFmtId="0" fontId="29" fillId="31" borderId="0" applyNumberFormat="0" applyBorder="0" applyAlignment="0" applyProtection="0"/>
    <xf numFmtId="0" fontId="36" fillId="35" borderId="0" applyNumberFormat="0" applyBorder="0" applyAlignment="0" applyProtection="0"/>
    <xf numFmtId="0" fontId="29" fillId="35" borderId="0" applyNumberFormat="0" applyBorder="0" applyAlignment="0" applyProtection="0"/>
    <xf numFmtId="0" fontId="31" fillId="0" borderId="11">
      <alignment horizontal="left" vertical="top" wrapText="1"/>
    </xf>
    <xf numFmtId="0" fontId="30" fillId="0" borderId="11">
      <alignment horizontal="left" vertical="top" wrapText="1"/>
    </xf>
    <xf numFmtId="0" fontId="32" fillId="0" borderId="11">
      <alignment horizontal="left" vertical="top" wrapText="1"/>
    </xf>
    <xf numFmtId="0" fontId="36" fillId="12" borderId="0" applyNumberFormat="0" applyBorder="0" applyAlignment="0" applyProtection="0"/>
    <xf numFmtId="0" fontId="29" fillId="12" borderId="0" applyNumberFormat="0" applyBorder="0" applyAlignment="0" applyProtection="0"/>
    <xf numFmtId="0" fontId="36" fillId="16" borderId="0" applyNumberFormat="0" applyBorder="0" applyAlignment="0" applyProtection="0"/>
    <xf numFmtId="0" fontId="29" fillId="16" borderId="0" applyNumberFormat="0" applyBorder="0" applyAlignment="0" applyProtection="0"/>
    <xf numFmtId="0" fontId="36" fillId="20" borderId="0" applyNumberFormat="0" applyBorder="0" applyAlignment="0" applyProtection="0"/>
    <xf numFmtId="0" fontId="29" fillId="20" borderId="0" applyNumberFormat="0" applyBorder="0" applyAlignment="0" applyProtection="0"/>
    <xf numFmtId="0" fontId="36" fillId="24" borderId="0" applyNumberFormat="0" applyBorder="0" applyAlignment="0" applyProtection="0"/>
    <xf numFmtId="0" fontId="29" fillId="24" borderId="0" applyNumberFormat="0" applyBorder="0" applyAlignment="0" applyProtection="0"/>
    <xf numFmtId="0" fontId="36" fillId="28" borderId="0" applyNumberFormat="0" applyBorder="0" applyAlignment="0" applyProtection="0"/>
    <xf numFmtId="0" fontId="29" fillId="28" borderId="0" applyNumberFormat="0" applyBorder="0" applyAlignment="0" applyProtection="0"/>
    <xf numFmtId="0" fontId="36" fillId="32" borderId="0" applyNumberFormat="0" applyBorder="0" applyAlignment="0" applyProtection="0"/>
    <xf numFmtId="0" fontId="29" fillId="32" borderId="0" applyNumberFormat="0" applyBorder="0" applyAlignment="0" applyProtection="0"/>
    <xf numFmtId="0" fontId="37" fillId="8" borderId="15" applyNumberFormat="0" applyAlignment="0" applyProtection="0"/>
    <xf numFmtId="0" fontId="21" fillId="8" borderId="15" applyNumberFormat="0" applyAlignment="0" applyProtection="0"/>
    <xf numFmtId="0" fontId="38" fillId="9" borderId="16" applyNumberFormat="0" applyAlignment="0" applyProtection="0"/>
    <xf numFmtId="0" fontId="22" fillId="9" borderId="16" applyNumberFormat="0" applyAlignment="0" applyProtection="0"/>
    <xf numFmtId="0" fontId="39" fillId="9" borderId="15" applyNumberFormat="0" applyAlignment="0" applyProtection="0"/>
    <xf numFmtId="0" fontId="23" fillId="9" borderId="15" applyNumberFormat="0" applyAlignment="0" applyProtection="0"/>
    <xf numFmtId="0" fontId="40" fillId="0" borderId="20" applyNumberFormat="0" applyFill="0" applyAlignment="0" applyProtection="0"/>
    <xf numFmtId="0" fontId="28" fillId="0" borderId="20" applyNumberFormat="0" applyFill="0" applyAlignment="0" applyProtection="0"/>
    <xf numFmtId="0" fontId="41" fillId="10" borderId="18" applyNumberFormat="0" applyAlignment="0" applyProtection="0"/>
    <xf numFmtId="0" fontId="25" fillId="10" borderId="18" applyNumberFormat="0" applyAlignment="0" applyProtection="0"/>
    <xf numFmtId="0" fontId="42" fillId="7" borderId="0" applyNumberFormat="0" applyBorder="0" applyAlignment="0" applyProtection="0"/>
    <xf numFmtId="0" fontId="20" fillId="7" borderId="0" applyNumberFormat="0" applyBorder="0" applyAlignment="0" applyProtection="0"/>
    <xf numFmtId="0" fontId="6" fillId="0" borderId="0"/>
    <xf numFmtId="0" fontId="2" fillId="0" borderId="0"/>
    <xf numFmtId="0" fontId="2" fillId="0" borderId="0"/>
    <xf numFmtId="0" fontId="4" fillId="0" borderId="0"/>
    <xf numFmtId="0" fontId="7" fillId="0" borderId="0"/>
    <xf numFmtId="0" fontId="6" fillId="0" borderId="0"/>
    <xf numFmtId="0" fontId="6" fillId="0" borderId="0"/>
    <xf numFmtId="0" fontId="2" fillId="0" borderId="0"/>
    <xf numFmtId="0" fontId="2" fillId="0" borderId="0"/>
    <xf numFmtId="0" fontId="2" fillId="0" borderId="0"/>
    <xf numFmtId="0" fontId="6" fillId="0" borderId="0"/>
    <xf numFmtId="0" fontId="7" fillId="0" borderId="0"/>
    <xf numFmtId="0" fontId="2" fillId="0" borderId="0"/>
    <xf numFmtId="0" fontId="8" fillId="0" borderId="0"/>
    <xf numFmtId="0" fontId="2" fillId="0" borderId="0"/>
    <xf numFmtId="0" fontId="4" fillId="0" borderId="0"/>
    <xf numFmtId="0" fontId="4" fillId="0" borderId="0"/>
    <xf numFmtId="0" fontId="4" fillId="0" borderId="0">
      <alignment horizontal="center"/>
    </xf>
    <xf numFmtId="0" fontId="2" fillId="0" borderId="0"/>
    <xf numFmtId="0" fontId="4" fillId="0" borderId="0"/>
    <xf numFmtId="0" fontId="4" fillId="0" borderId="0"/>
    <xf numFmtId="0" fontId="6" fillId="0" borderId="0"/>
    <xf numFmtId="0" fontId="8"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8" fillId="0" borderId="0"/>
    <xf numFmtId="0" fontId="4" fillId="0" borderId="0">
      <alignment horizontal="center"/>
    </xf>
    <xf numFmtId="0" fontId="8" fillId="0" borderId="0"/>
    <xf numFmtId="0" fontId="8" fillId="0" borderId="0"/>
    <xf numFmtId="0" fontId="2" fillId="0" borderId="0"/>
    <xf numFmtId="0" fontId="2" fillId="0" borderId="0"/>
    <xf numFmtId="0" fontId="5" fillId="0" borderId="0"/>
    <xf numFmtId="0" fontId="8" fillId="0" borderId="0"/>
    <xf numFmtId="0" fontId="8" fillId="0" borderId="0"/>
    <xf numFmtId="0" fontId="8" fillId="0" borderId="0"/>
    <xf numFmtId="0" fontId="4" fillId="0" borderId="0">
      <alignment horizontal="center"/>
    </xf>
    <xf numFmtId="0" fontId="8" fillId="0" borderId="0"/>
    <xf numFmtId="0" fontId="8" fillId="0" borderId="0"/>
    <xf numFmtId="0" fontId="4" fillId="0" borderId="0"/>
    <xf numFmtId="0" fontId="8" fillId="0" borderId="0"/>
    <xf numFmtId="0" fontId="2" fillId="0" borderId="0">
      <alignment horizontal="center"/>
    </xf>
    <xf numFmtId="0" fontId="2" fillId="0" borderId="0">
      <alignment horizontal="center"/>
    </xf>
    <xf numFmtId="0" fontId="8" fillId="0" borderId="0"/>
    <xf numFmtId="0" fontId="4"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2" fillId="0" borderId="0"/>
    <xf numFmtId="0" fontId="2" fillId="0" borderId="0"/>
    <xf numFmtId="0" fontId="43" fillId="6" borderId="0" applyNumberFormat="0" applyBorder="0" applyAlignment="0" applyProtection="0"/>
    <xf numFmtId="0" fontId="19" fillId="6" borderId="0" applyNumberFormat="0" applyBorder="0" applyAlignment="0" applyProtection="0"/>
    <xf numFmtId="0" fontId="44" fillId="0" borderId="0" applyNumberFormat="0" applyFill="0" applyBorder="0" applyAlignment="0" applyProtection="0"/>
    <xf numFmtId="0" fontId="27" fillId="0" borderId="0" applyNumberFormat="0" applyFill="0" applyBorder="0" applyAlignment="0" applyProtection="0"/>
    <xf numFmtId="0" fontId="35" fillId="11" borderId="19" applyNumberFormat="0" applyFont="0" applyAlignment="0" applyProtection="0"/>
    <xf numFmtId="0" fontId="8" fillId="46" borderId="21" applyNumberFormat="0" applyFont="0" applyAlignment="0" applyProtection="0"/>
    <xf numFmtId="0" fontId="8" fillId="11" borderId="19" applyNumberFormat="0" applyFont="0" applyAlignment="0" applyProtection="0"/>
    <xf numFmtId="9" fontId="8" fillId="0" borderId="0" applyFont="0" applyFill="0" applyBorder="0" applyAlignment="0" applyProtection="0"/>
    <xf numFmtId="9" fontId="4" fillId="0" borderId="0" applyFont="0" applyFill="0" applyBorder="0" applyAlignment="0" applyProtection="0"/>
    <xf numFmtId="0" fontId="45" fillId="0" borderId="17" applyNumberFormat="0" applyFill="0" applyAlignment="0" applyProtection="0"/>
    <xf numFmtId="0" fontId="24" fillId="0" borderId="17" applyNumberFormat="0" applyFill="0" applyAlignment="0" applyProtection="0"/>
    <xf numFmtId="0" fontId="34" fillId="0" borderId="0"/>
    <xf numFmtId="0" fontId="5" fillId="0" borderId="0"/>
    <xf numFmtId="0" fontId="33" fillId="0" borderId="0"/>
    <xf numFmtId="0" fontId="34" fillId="0" borderId="0"/>
    <xf numFmtId="0" fontId="46" fillId="0" borderId="0" applyNumberFormat="0" applyFill="0" applyBorder="0" applyAlignment="0" applyProtection="0"/>
    <xf numFmtId="0" fontId="26"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65" fontId="8" fillId="0" borderId="0" applyFont="0" applyFill="0" applyBorder="0" applyAlignment="0" applyProtection="0"/>
    <xf numFmtId="0" fontId="13" fillId="0" borderId="0" applyFont="0" applyFill="0" applyBorder="0" applyAlignment="0" applyProtection="0"/>
    <xf numFmtId="165" fontId="8" fillId="0" borderId="0" applyFont="0" applyFill="0" applyBorder="0" applyAlignment="0" applyProtection="0"/>
    <xf numFmtId="166" fontId="8" fillId="0" borderId="0" applyFont="0" applyFill="0" applyBorder="0" applyAlignment="0" applyProtection="0"/>
    <xf numFmtId="0" fontId="47" fillId="5" borderId="0" applyNumberFormat="0" applyBorder="0" applyAlignment="0" applyProtection="0"/>
    <xf numFmtId="0" fontId="18" fillId="5" borderId="0" applyNumberFormat="0" applyBorder="0" applyAlignment="0" applyProtection="0"/>
    <xf numFmtId="0" fontId="1" fillId="0" borderId="0"/>
    <xf numFmtId="43" fontId="13" fillId="0" borderId="0" applyFont="0" applyFill="0" applyBorder="0" applyAlignment="0" applyProtection="0"/>
    <xf numFmtId="0" fontId="6" fillId="0" borderId="0"/>
  </cellStyleXfs>
  <cellXfs count="592">
    <xf numFmtId="0" fontId="0" fillId="0" borderId="0" xfId="0"/>
    <xf numFmtId="0" fontId="9" fillId="2" borderId="0" xfId="0" applyFont="1" applyFill="1" applyBorder="1" applyAlignment="1">
      <alignment horizontal="center" vertical="center"/>
    </xf>
    <xf numFmtId="0" fontId="12" fillId="2" borderId="0" xfId="0" applyFont="1" applyFill="1" applyAlignment="1">
      <alignment horizontal="center" vertical="center"/>
    </xf>
    <xf numFmtId="4" fontId="12" fillId="2" borderId="0" xfId="0" applyNumberFormat="1" applyFont="1" applyFill="1" applyAlignment="1">
      <alignment horizontal="center" vertical="center"/>
    </xf>
    <xf numFmtId="164" fontId="12" fillId="2" borderId="0" xfId="0" applyNumberFormat="1" applyFont="1" applyFill="1" applyAlignment="1">
      <alignment horizontal="center" vertical="center"/>
    </xf>
    <xf numFmtId="0" fontId="11" fillId="2" borderId="0" xfId="0" applyFont="1" applyFill="1" applyAlignment="1">
      <alignment horizontal="center" vertical="center"/>
    </xf>
    <xf numFmtId="164" fontId="11" fillId="2" borderId="0" xfId="0" applyNumberFormat="1" applyFont="1" applyFill="1" applyAlignment="1">
      <alignment horizontal="center" vertical="center"/>
    </xf>
    <xf numFmtId="164" fontId="10" fillId="2" borderId="0" xfId="0" applyNumberFormat="1" applyFont="1" applyFill="1" applyBorder="1" applyAlignment="1">
      <alignment horizontal="center" vertical="center"/>
    </xf>
    <xf numFmtId="0" fontId="48" fillId="3" borderId="1" xfId="0" applyFont="1" applyFill="1" applyBorder="1" applyAlignment="1">
      <alignment horizontal="center" vertical="center"/>
    </xf>
    <xf numFmtId="0" fontId="48" fillId="3" borderId="1" xfId="0" applyFont="1" applyFill="1" applyBorder="1" applyAlignment="1">
      <alignment horizontal="left" vertical="center" wrapText="1"/>
    </xf>
    <xf numFmtId="49" fontId="48" fillId="3" borderId="1" xfId="0" applyNumberFormat="1" applyFont="1" applyFill="1" applyBorder="1" applyAlignment="1">
      <alignment horizontal="center" vertical="center"/>
    </xf>
    <xf numFmtId="0" fontId="10" fillId="2" borderId="0" xfId="0" applyFont="1" applyFill="1" applyBorder="1" applyAlignment="1">
      <alignment horizontal="center" vertical="center"/>
    </xf>
    <xf numFmtId="0" fontId="52" fillId="2" borderId="0" xfId="0" applyFont="1" applyFill="1" applyAlignment="1">
      <alignment horizontal="center" vertical="center"/>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164" fontId="49" fillId="3" borderId="1" xfId="0" applyNumberFormat="1" applyFont="1" applyFill="1" applyBorder="1" applyAlignment="1">
      <alignment horizontal="center" vertical="center"/>
    </xf>
    <xf numFmtId="164" fontId="48" fillId="2" borderId="0" xfId="0" applyNumberFormat="1" applyFont="1" applyFill="1" applyAlignment="1">
      <alignment horizontal="center" vertical="center"/>
    </xf>
    <xf numFmtId="0" fontId="48" fillId="2" borderId="0" xfId="0" applyFont="1" applyFill="1" applyAlignment="1">
      <alignment horizontal="center" vertical="center"/>
    </xf>
    <xf numFmtId="164" fontId="51" fillId="2" borderId="0" xfId="0" applyNumberFormat="1" applyFont="1" applyFill="1" applyAlignment="1">
      <alignment horizontal="center" vertical="center"/>
    </xf>
    <xf numFmtId="0" fontId="51" fillId="2" borderId="0" xfId="0" applyFont="1" applyFill="1" applyAlignment="1">
      <alignment horizontal="center" vertical="center"/>
    </xf>
    <xf numFmtId="4" fontId="52" fillId="2" borderId="0" xfId="0" applyNumberFormat="1" applyFont="1" applyFill="1" applyAlignment="1">
      <alignment horizontal="center" vertical="center"/>
    </xf>
    <xf numFmtId="0" fontId="53" fillId="2" borderId="0" xfId="0" applyFont="1" applyFill="1" applyBorder="1" applyAlignment="1">
      <alignment horizontal="center" vertical="center"/>
    </xf>
    <xf numFmtId="0" fontId="53" fillId="2" borderId="0" xfId="0" applyFont="1" applyFill="1" applyBorder="1" applyAlignment="1">
      <alignment horizontal="center" vertical="center" wrapText="1"/>
    </xf>
    <xf numFmtId="0" fontId="53" fillId="2" borderId="0" xfId="0" applyFont="1" applyFill="1" applyBorder="1" applyAlignment="1">
      <alignment horizontal="left" vertical="center" wrapText="1"/>
    </xf>
    <xf numFmtId="49" fontId="53" fillId="2" borderId="0" xfId="0" applyNumberFormat="1" applyFont="1" applyFill="1" applyBorder="1" applyAlignment="1">
      <alignment horizontal="center" vertical="center"/>
    </xf>
    <xf numFmtId="164" fontId="53" fillId="2" borderId="0" xfId="0" applyNumberFormat="1" applyFont="1" applyFill="1" applyBorder="1" applyAlignment="1">
      <alignment horizontal="center" vertical="center"/>
    </xf>
    <xf numFmtId="164" fontId="54" fillId="2" borderId="0" xfId="0" applyNumberFormat="1" applyFont="1" applyFill="1" applyBorder="1" applyAlignment="1">
      <alignment horizontal="center" vertical="center"/>
    </xf>
    <xf numFmtId="0" fontId="50" fillId="2" borderId="0" xfId="0" applyFont="1" applyFill="1" applyBorder="1" applyAlignment="1">
      <alignment horizontal="left" vertical="center"/>
    </xf>
    <xf numFmtId="49" fontId="50" fillId="2" borderId="0" xfId="0" applyNumberFormat="1" applyFont="1" applyFill="1" applyBorder="1" applyAlignment="1">
      <alignment horizontal="center" vertical="center"/>
    </xf>
    <xf numFmtId="164" fontId="50" fillId="2" borderId="0" xfId="0" applyNumberFormat="1" applyFont="1" applyFill="1" applyBorder="1" applyAlignment="1">
      <alignment horizontal="center" vertical="center"/>
    </xf>
    <xf numFmtId="0" fontId="50" fillId="2" borderId="8" xfId="0" applyFont="1" applyFill="1" applyBorder="1" applyAlignment="1">
      <alignment vertical="center" wrapText="1"/>
    </xf>
    <xf numFmtId="0" fontId="50" fillId="2" borderId="9" xfId="0" applyFont="1" applyFill="1" applyBorder="1" applyAlignment="1">
      <alignment vertical="center" wrapText="1"/>
    </xf>
    <xf numFmtId="0" fontId="50" fillId="2" borderId="10" xfId="0" applyFont="1" applyFill="1" applyBorder="1" applyAlignment="1">
      <alignment vertical="center" wrapText="1"/>
    </xf>
    <xf numFmtId="49" fontId="50" fillId="3" borderId="1" xfId="0" applyNumberFormat="1" applyFont="1" applyFill="1" applyBorder="1" applyAlignment="1">
      <alignment horizontal="center" vertical="center" wrapText="1"/>
    </xf>
    <xf numFmtId="0" fontId="50" fillId="2" borderId="1" xfId="0" applyFont="1" applyFill="1" applyBorder="1" applyAlignment="1">
      <alignment horizontal="left" vertical="center" wrapText="1"/>
    </xf>
    <xf numFmtId="164" fontId="48" fillId="2" borderId="1" xfId="0" applyNumberFormat="1" applyFont="1" applyFill="1" applyBorder="1" applyAlignment="1">
      <alignment horizontal="center" vertical="center"/>
    </xf>
    <xf numFmtId="164" fontId="49" fillId="2" borderId="1" xfId="0" applyNumberFormat="1" applyFont="1" applyFill="1" applyBorder="1" applyAlignment="1">
      <alignment horizontal="center" vertical="center"/>
    </xf>
    <xf numFmtId="0" fontId="49" fillId="2" borderId="1" xfId="0" applyFont="1" applyFill="1" applyBorder="1" applyAlignment="1">
      <alignment horizontal="center" vertical="center"/>
    </xf>
    <xf numFmtId="0" fontId="49" fillId="2" borderId="1" xfId="0" applyFont="1" applyFill="1" applyBorder="1" applyAlignment="1">
      <alignment horizontal="left" vertical="center" wrapText="1"/>
    </xf>
    <xf numFmtId="49" fontId="49" fillId="2" borderId="1" xfId="0" applyNumberFormat="1" applyFont="1" applyFill="1" applyBorder="1" applyAlignment="1">
      <alignment horizontal="center" vertical="center"/>
    </xf>
    <xf numFmtId="0" fontId="48" fillId="2" borderId="1" xfId="0" applyFont="1" applyFill="1" applyBorder="1" applyAlignment="1">
      <alignment horizontal="left" vertical="center" wrapText="1"/>
    </xf>
    <xf numFmtId="164" fontId="50" fillId="2" borderId="1" xfId="0" applyNumberFormat="1" applyFont="1" applyFill="1" applyBorder="1" applyAlignment="1">
      <alignment horizontal="center" vertical="center" wrapText="1"/>
    </xf>
    <xf numFmtId="0" fontId="49" fillId="3" borderId="5" xfId="0" applyFont="1" applyFill="1" applyBorder="1" applyAlignment="1">
      <alignment horizontal="center" vertical="center" wrapText="1"/>
    </xf>
    <xf numFmtId="0" fontId="50" fillId="3" borderId="1" xfId="0" applyFont="1" applyFill="1" applyBorder="1" applyAlignment="1">
      <alignment horizontal="left" vertical="center" wrapText="1"/>
    </xf>
    <xf numFmtId="164" fontId="50" fillId="3" borderId="1" xfId="0" applyNumberFormat="1" applyFont="1" applyFill="1" applyBorder="1" applyAlignment="1">
      <alignment horizontal="center" vertical="center" wrapText="1"/>
    </xf>
    <xf numFmtId="49" fontId="50" fillId="2" borderId="1" xfId="0" applyNumberFormat="1" applyFont="1" applyFill="1" applyBorder="1" applyAlignment="1">
      <alignment horizontal="center" vertical="center" wrapText="1"/>
    </xf>
    <xf numFmtId="0" fontId="53" fillId="2" borderId="1" xfId="0" applyFont="1" applyFill="1" applyBorder="1" applyAlignment="1">
      <alignment horizontal="left" vertical="center" wrapText="1"/>
    </xf>
    <xf numFmtId="164" fontId="53" fillId="2" borderId="1" xfId="0" applyNumberFormat="1" applyFont="1" applyFill="1" applyBorder="1" applyAlignment="1">
      <alignment horizontal="center" vertical="center" wrapText="1"/>
    </xf>
    <xf numFmtId="49" fontId="49" fillId="3" borderId="1" xfId="0" applyNumberFormat="1" applyFont="1" applyFill="1" applyBorder="1" applyAlignment="1">
      <alignment horizontal="center" vertical="center"/>
    </xf>
    <xf numFmtId="164" fontId="49" fillId="2" borderId="5" xfId="0" applyNumberFormat="1" applyFont="1" applyFill="1" applyBorder="1" applyAlignment="1">
      <alignment horizontal="center" vertical="center"/>
    </xf>
    <xf numFmtId="164" fontId="56" fillId="2" borderId="1" xfId="0" applyNumberFormat="1" applyFont="1" applyFill="1" applyBorder="1" applyAlignment="1">
      <alignment horizontal="center" vertical="center"/>
    </xf>
    <xf numFmtId="49" fontId="49" fillId="2" borderId="1" xfId="0" applyNumberFormat="1" applyFont="1" applyFill="1" applyBorder="1" applyAlignment="1">
      <alignment horizontal="center" vertical="center" wrapText="1"/>
    </xf>
    <xf numFmtId="164" fontId="49" fillId="2" borderId="1" xfId="0" applyNumberFormat="1" applyFont="1" applyFill="1" applyBorder="1" applyAlignment="1">
      <alignment horizontal="center" vertical="center" wrapText="1"/>
    </xf>
    <xf numFmtId="164" fontId="55" fillId="2" borderId="1" xfId="0" applyNumberFormat="1" applyFont="1" applyFill="1" applyBorder="1" applyAlignment="1">
      <alignment horizontal="center" vertical="center"/>
    </xf>
    <xf numFmtId="0" fontId="58" fillId="2" borderId="1" xfId="0" applyFont="1" applyFill="1" applyBorder="1" applyAlignment="1">
      <alignment horizontal="left" vertical="center" wrapText="1"/>
    </xf>
    <xf numFmtId="49" fontId="58" fillId="2" borderId="1" xfId="0" applyNumberFormat="1" applyFont="1" applyFill="1" applyBorder="1" applyAlignment="1">
      <alignment horizontal="center" vertical="center" wrapText="1"/>
    </xf>
    <xf numFmtId="164" fontId="58" fillId="2" borderId="1" xfId="0" applyNumberFormat="1" applyFont="1" applyFill="1" applyBorder="1" applyAlignment="1">
      <alignment horizontal="center" vertical="center" wrapText="1"/>
    </xf>
    <xf numFmtId="164" fontId="57" fillId="2" borderId="1" xfId="0" applyNumberFormat="1" applyFont="1" applyFill="1" applyBorder="1" applyAlignment="1">
      <alignment horizontal="center" vertical="center" wrapText="1"/>
    </xf>
    <xf numFmtId="0" fontId="49" fillId="2" borderId="1" xfId="0" applyFont="1" applyFill="1" applyBorder="1" applyAlignment="1">
      <alignment horizontal="center" vertical="center" wrapText="1"/>
    </xf>
    <xf numFmtId="0" fontId="58" fillId="2" borderId="1" xfId="0" applyFont="1" applyFill="1" applyBorder="1" applyAlignment="1">
      <alignment vertical="center" wrapText="1"/>
    </xf>
    <xf numFmtId="0" fontId="59" fillId="2" borderId="1" xfId="0" applyFont="1" applyFill="1" applyBorder="1" applyAlignment="1">
      <alignment vertical="center" wrapText="1"/>
    </xf>
    <xf numFmtId="49" fontId="48" fillId="2" borderId="1" xfId="0" applyNumberFormat="1" applyFont="1" applyFill="1" applyBorder="1" applyAlignment="1">
      <alignment horizontal="center" vertical="center" wrapText="1"/>
    </xf>
    <xf numFmtId="49" fontId="53" fillId="2" borderId="1" xfId="0" applyNumberFormat="1" applyFont="1" applyFill="1" applyBorder="1" applyAlignment="1">
      <alignment horizontal="center" vertical="center"/>
    </xf>
    <xf numFmtId="49" fontId="50" fillId="2" borderId="1" xfId="0" applyNumberFormat="1" applyFont="1" applyFill="1" applyBorder="1" applyAlignment="1">
      <alignment horizontal="center" vertical="center"/>
    </xf>
    <xf numFmtId="49" fontId="53" fillId="2" borderId="1" xfId="0" applyNumberFormat="1" applyFont="1" applyFill="1" applyBorder="1" applyAlignment="1">
      <alignment horizontal="left" vertical="center" wrapText="1"/>
    </xf>
    <xf numFmtId="164" fontId="60" fillId="2" borderId="1" xfId="0" applyNumberFormat="1" applyFont="1" applyFill="1" applyBorder="1" applyAlignment="1">
      <alignment horizontal="center" vertical="center"/>
    </xf>
    <xf numFmtId="164" fontId="61" fillId="2" borderId="1" xfId="0" applyNumberFormat="1" applyFont="1" applyFill="1" applyBorder="1" applyAlignment="1">
      <alignment horizontal="center" vertical="center"/>
    </xf>
    <xf numFmtId="49" fontId="50" fillId="2" borderId="1" xfId="0" applyNumberFormat="1" applyFont="1" applyFill="1" applyBorder="1" applyAlignment="1">
      <alignment horizontal="left" vertical="center" wrapText="1"/>
    </xf>
    <xf numFmtId="164" fontId="50" fillId="2" borderId="1" xfId="0" applyNumberFormat="1" applyFont="1" applyFill="1" applyBorder="1" applyAlignment="1">
      <alignment horizontal="center" vertical="center"/>
    </xf>
    <xf numFmtId="0" fontId="62" fillId="2" borderId="1" xfId="0" applyFont="1" applyFill="1" applyBorder="1" applyAlignment="1">
      <alignment horizontal="left" vertical="center" wrapText="1"/>
    </xf>
    <xf numFmtId="164" fontId="63" fillId="2" borderId="1" xfId="0" applyNumberFormat="1" applyFont="1" applyFill="1" applyBorder="1" applyAlignment="1">
      <alignment horizontal="center" vertical="center"/>
    </xf>
    <xf numFmtId="49" fontId="49" fillId="2" borderId="7" xfId="0" applyNumberFormat="1" applyFont="1" applyFill="1" applyBorder="1" applyAlignment="1">
      <alignment horizontal="center" vertical="center" wrapText="1"/>
    </xf>
    <xf numFmtId="49" fontId="62" fillId="2" borderId="1" xfId="0" applyNumberFormat="1" applyFont="1" applyFill="1" applyBorder="1" applyAlignment="1">
      <alignment horizontal="left" vertical="center" wrapText="1"/>
    </xf>
    <xf numFmtId="0" fontId="50" fillId="2" borderId="5" xfId="0" applyFont="1" applyFill="1" applyBorder="1" applyAlignment="1">
      <alignment horizontal="left" vertical="center" wrapText="1"/>
    </xf>
    <xf numFmtId="0" fontId="53" fillId="2" borderId="5" xfId="0" applyFont="1" applyFill="1" applyBorder="1" applyAlignment="1">
      <alignment horizontal="left" vertical="center" wrapText="1"/>
    </xf>
    <xf numFmtId="164" fontId="55" fillId="2" borderId="5" xfId="0" applyNumberFormat="1" applyFont="1" applyFill="1" applyBorder="1" applyAlignment="1">
      <alignment horizontal="center" vertical="center"/>
    </xf>
    <xf numFmtId="49" fontId="50" fillId="2" borderId="5" xfId="0" applyNumberFormat="1" applyFont="1" applyFill="1" applyBorder="1" applyAlignment="1">
      <alignment horizontal="center" vertical="center"/>
    </xf>
    <xf numFmtId="49" fontId="49" fillId="2" borderId="1" xfId="0" applyNumberFormat="1" applyFont="1" applyFill="1" applyBorder="1" applyAlignment="1">
      <alignment horizontal="left" vertical="center" wrapText="1"/>
    </xf>
    <xf numFmtId="0" fontId="62" fillId="2" borderId="5" xfId="0" applyFont="1" applyFill="1" applyBorder="1" applyAlignment="1">
      <alignment horizontal="left" vertical="center" wrapText="1"/>
    </xf>
    <xf numFmtId="4" fontId="49" fillId="2" borderId="1" xfId="0" applyNumberFormat="1" applyFont="1" applyFill="1" applyBorder="1" applyAlignment="1">
      <alignment horizontal="left" vertical="center" wrapText="1"/>
    </xf>
    <xf numFmtId="164" fontId="48" fillId="2" borderId="1" xfId="0" applyNumberFormat="1" applyFont="1" applyFill="1" applyBorder="1" applyAlignment="1">
      <alignment horizontal="center" vertical="center" wrapText="1"/>
    </xf>
    <xf numFmtId="4" fontId="49" fillId="0" borderId="1" xfId="0" applyNumberFormat="1" applyFont="1" applyFill="1" applyBorder="1" applyAlignment="1">
      <alignment horizontal="left" vertical="center" wrapText="1"/>
    </xf>
    <xf numFmtId="49" fontId="49" fillId="0" borderId="1" xfId="0" applyNumberFormat="1" applyFont="1" applyFill="1" applyBorder="1" applyAlignment="1">
      <alignment horizontal="center" vertical="center" wrapText="1"/>
    </xf>
    <xf numFmtId="164" fontId="48" fillId="0" borderId="1" xfId="0" applyNumberFormat="1" applyFont="1" applyFill="1" applyBorder="1" applyAlignment="1">
      <alignment horizontal="center" vertical="center"/>
    </xf>
    <xf numFmtId="164" fontId="56" fillId="0" borderId="1" xfId="0" applyNumberFormat="1" applyFont="1" applyFill="1" applyBorder="1" applyAlignment="1">
      <alignment horizontal="center" vertical="center"/>
    </xf>
    <xf numFmtId="164" fontId="49" fillId="0" borderId="1" xfId="0" applyNumberFormat="1" applyFont="1" applyFill="1" applyBorder="1" applyAlignment="1">
      <alignment horizontal="center" vertical="center"/>
    </xf>
    <xf numFmtId="49" fontId="48" fillId="0" borderId="1" xfId="0" applyNumberFormat="1" applyFont="1" applyFill="1" applyBorder="1" applyAlignment="1">
      <alignment horizontal="center" vertical="center" wrapText="1"/>
    </xf>
    <xf numFmtId="49" fontId="60" fillId="0" borderId="1" xfId="0" applyNumberFormat="1" applyFont="1" applyFill="1" applyBorder="1" applyAlignment="1">
      <alignment horizontal="left" vertical="center" wrapText="1"/>
    </xf>
    <xf numFmtId="0" fontId="49" fillId="0" borderId="1" xfId="0" applyFont="1" applyFill="1" applyBorder="1" applyAlignment="1">
      <alignment horizontal="left" vertical="center" wrapText="1"/>
    </xf>
    <xf numFmtId="0" fontId="48" fillId="47" borderId="1" xfId="0" applyFont="1" applyFill="1" applyBorder="1" applyAlignment="1">
      <alignment horizontal="center" vertical="center"/>
    </xf>
    <xf numFmtId="0" fontId="49" fillId="47" borderId="1" xfId="0" applyFont="1" applyFill="1" applyBorder="1" applyAlignment="1">
      <alignment horizontal="center" vertical="center" wrapText="1"/>
    </xf>
    <xf numFmtId="0" fontId="49" fillId="47" borderId="1" xfId="0" applyFont="1" applyFill="1" applyBorder="1" applyAlignment="1">
      <alignment horizontal="center" vertical="center"/>
    </xf>
    <xf numFmtId="0" fontId="55" fillId="47" borderId="1" xfId="0" applyFont="1" applyFill="1" applyBorder="1" applyAlignment="1">
      <alignment horizontal="center" vertical="center" wrapText="1"/>
    </xf>
    <xf numFmtId="49" fontId="55" fillId="47" borderId="1" xfId="0" applyNumberFormat="1" applyFont="1" applyFill="1" applyBorder="1" applyAlignment="1">
      <alignment horizontal="center" vertical="center"/>
    </xf>
    <xf numFmtId="164" fontId="49" fillId="47" borderId="1" xfId="0" applyNumberFormat="1" applyFont="1" applyFill="1" applyBorder="1" applyAlignment="1">
      <alignment horizontal="center" vertical="center"/>
    </xf>
    <xf numFmtId="3" fontId="49" fillId="47" borderId="1" xfId="0" applyNumberFormat="1" applyFont="1" applyFill="1" applyBorder="1" applyAlignment="1">
      <alignment horizontal="center" vertical="center"/>
    </xf>
    <xf numFmtId="0" fontId="48" fillId="3" borderId="1" xfId="0" applyFont="1" applyFill="1" applyBorder="1" applyAlignment="1">
      <alignment horizontal="center" vertical="center" wrapText="1"/>
    </xf>
    <xf numFmtId="0" fontId="56" fillId="3" borderId="1" xfId="0" applyFont="1" applyFill="1" applyBorder="1" applyAlignment="1">
      <alignment horizontal="left" vertical="center" wrapText="1"/>
    </xf>
    <xf numFmtId="49" fontId="56" fillId="3" borderId="1" xfId="0" applyNumberFormat="1" applyFont="1" applyFill="1" applyBorder="1" applyAlignment="1">
      <alignment horizontal="center" vertical="center"/>
    </xf>
    <xf numFmtId="164" fontId="55" fillId="3" borderId="1" xfId="0" applyNumberFormat="1" applyFont="1" applyFill="1" applyBorder="1" applyAlignment="1">
      <alignment horizontal="center" vertical="center"/>
    </xf>
    <xf numFmtId="49" fontId="55" fillId="0" borderId="1" xfId="0" applyNumberFormat="1" applyFont="1" applyFill="1" applyBorder="1" applyAlignment="1">
      <alignment horizontal="center" vertical="center"/>
    </xf>
    <xf numFmtId="164" fontId="55"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49" fontId="56" fillId="0" borderId="1" xfId="0" applyNumberFormat="1" applyFont="1" applyFill="1" applyBorder="1" applyAlignment="1">
      <alignment horizontal="center" vertical="center"/>
    </xf>
    <xf numFmtId="0" fontId="48" fillId="0" borderId="8" xfId="0" applyFont="1" applyFill="1" applyBorder="1" applyAlignment="1">
      <alignment horizontal="center" vertical="center"/>
    </xf>
    <xf numFmtId="0" fontId="55" fillId="47" borderId="1" xfId="0" applyFont="1" applyFill="1" applyBorder="1" applyAlignment="1">
      <alignment horizontal="left" vertical="center" wrapText="1"/>
    </xf>
    <xf numFmtId="169" fontId="48" fillId="2" borderId="1" xfId="0" applyNumberFormat="1" applyFont="1" applyFill="1" applyBorder="1" applyAlignment="1">
      <alignment horizontal="center" vertical="center"/>
    </xf>
    <xf numFmtId="49" fontId="55" fillId="3" borderId="1" xfId="0" applyNumberFormat="1" applyFont="1" applyFill="1" applyBorder="1" applyAlignment="1">
      <alignment horizontal="center" vertical="center"/>
    </xf>
    <xf numFmtId="164" fontId="49" fillId="2" borderId="8" xfId="0" applyNumberFormat="1" applyFont="1" applyFill="1" applyBorder="1" applyAlignment="1">
      <alignment horizontal="center" vertical="center"/>
    </xf>
    <xf numFmtId="164" fontId="50" fillId="0" borderId="1" xfId="0" applyNumberFormat="1" applyFont="1" applyFill="1" applyBorder="1" applyAlignment="1">
      <alignment horizontal="center" vertical="center"/>
    </xf>
    <xf numFmtId="164" fontId="53" fillId="0" borderId="1" xfId="0" applyNumberFormat="1" applyFont="1" applyFill="1" applyBorder="1" applyAlignment="1">
      <alignment horizontal="center" vertical="center"/>
    </xf>
    <xf numFmtId="0" fontId="48" fillId="0" borderId="8" xfId="0" applyFont="1" applyFill="1" applyBorder="1" applyAlignment="1">
      <alignment horizontal="left" vertical="center" wrapText="1"/>
    </xf>
    <xf numFmtId="49" fontId="53" fillId="0" borderId="1" xfId="0" applyNumberFormat="1" applyFont="1" applyFill="1" applyBorder="1" applyAlignment="1">
      <alignment horizontal="center" vertical="center"/>
    </xf>
    <xf numFmtId="49" fontId="50" fillId="0" borderId="1" xfId="0" applyNumberFormat="1" applyFont="1" applyFill="1" applyBorder="1" applyAlignment="1">
      <alignment horizontal="center" vertical="center"/>
    </xf>
    <xf numFmtId="3" fontId="49" fillId="3" borderId="1" xfId="0" applyNumberFormat="1" applyFont="1" applyFill="1" applyBorder="1" applyAlignment="1">
      <alignment horizontal="center" vertical="center"/>
    </xf>
    <xf numFmtId="0" fontId="48" fillId="3" borderId="8" xfId="0" applyFont="1" applyFill="1" applyBorder="1" applyAlignment="1">
      <alignment horizontal="center" vertical="center"/>
    </xf>
    <xf numFmtId="0" fontId="50" fillId="0" borderId="1" xfId="0" applyFont="1" applyFill="1" applyBorder="1" applyAlignment="1">
      <alignment horizontal="left" vertical="center" wrapText="1"/>
    </xf>
    <xf numFmtId="0" fontId="53" fillId="0" borderId="1" xfId="0" applyFont="1" applyFill="1" applyBorder="1" applyAlignment="1">
      <alignment horizontal="left" vertical="center" wrapText="1"/>
    </xf>
    <xf numFmtId="164" fontId="53" fillId="0" borderId="1" xfId="0" applyNumberFormat="1" applyFont="1" applyFill="1" applyBorder="1" applyAlignment="1">
      <alignment horizontal="center" vertical="center" wrapText="1"/>
    </xf>
    <xf numFmtId="164" fontId="53" fillId="0" borderId="22" xfId="0" applyNumberFormat="1" applyFont="1" applyFill="1" applyBorder="1" applyAlignment="1">
      <alignment horizontal="center" vertical="center" wrapText="1"/>
    </xf>
    <xf numFmtId="168" fontId="50" fillId="0" borderId="1" xfId="0" applyNumberFormat="1" applyFont="1" applyFill="1" applyBorder="1" applyAlignment="1">
      <alignment horizontal="left" vertical="center" wrapText="1"/>
    </xf>
    <xf numFmtId="168" fontId="53" fillId="0" borderId="1" xfId="0" applyNumberFormat="1" applyFont="1" applyFill="1" applyBorder="1" applyAlignment="1">
      <alignment horizontal="left" vertical="center" wrapText="1"/>
    </xf>
    <xf numFmtId="164" fontId="53" fillId="0" borderId="1" xfId="0" applyNumberFormat="1" applyFont="1" applyFill="1" applyBorder="1" applyAlignment="1">
      <alignment horizontal="left" vertical="center" wrapText="1"/>
    </xf>
    <xf numFmtId="0" fontId="50" fillId="0" borderId="1" xfId="0" applyNumberFormat="1" applyFont="1" applyFill="1" applyBorder="1" applyAlignment="1">
      <alignment horizontal="left" vertical="center" wrapText="1"/>
    </xf>
    <xf numFmtId="49" fontId="50" fillId="0" borderId="1" xfId="0" applyNumberFormat="1" applyFont="1" applyFill="1" applyBorder="1" applyAlignment="1">
      <alignment horizontal="center" vertical="center" wrapText="1"/>
    </xf>
    <xf numFmtId="164" fontId="53" fillId="0" borderId="26" xfId="0" applyNumberFormat="1" applyFont="1" applyFill="1" applyBorder="1" applyAlignment="1">
      <alignment horizontal="center" vertical="center" wrapText="1"/>
    </xf>
    <xf numFmtId="0" fontId="57" fillId="0" borderId="22" xfId="0" applyFont="1" applyFill="1" applyBorder="1" applyAlignment="1">
      <alignment horizontal="left" vertical="center" wrapText="1"/>
    </xf>
    <xf numFmtId="49" fontId="57" fillId="0" borderId="22" xfId="0" applyNumberFormat="1" applyFont="1" applyFill="1" applyBorder="1" applyAlignment="1">
      <alignment horizontal="center"/>
    </xf>
    <xf numFmtId="164" fontId="50" fillId="0" borderId="1" xfId="0" applyNumberFormat="1" applyFont="1" applyFill="1" applyBorder="1" applyAlignment="1">
      <alignment horizontal="left" vertical="center" wrapText="1"/>
    </xf>
    <xf numFmtId="0" fontId="53" fillId="0" borderId="1" xfId="0" applyFont="1" applyBorder="1" applyAlignment="1">
      <alignment horizontal="left" vertical="center" wrapText="1"/>
    </xf>
    <xf numFmtId="49" fontId="50" fillId="0" borderId="1" xfId="0" applyNumberFormat="1" applyFont="1" applyBorder="1" applyAlignment="1">
      <alignment horizontal="center" vertical="center"/>
    </xf>
    <xf numFmtId="49" fontId="53" fillId="0" borderId="1" xfId="0" applyNumberFormat="1" applyFont="1" applyBorder="1" applyAlignment="1">
      <alignment horizontal="center" vertical="center"/>
    </xf>
    <xf numFmtId="0" fontId="50" fillId="0" borderId="1" xfId="0" applyFont="1" applyBorder="1" applyAlignment="1">
      <alignment horizontal="left" vertical="center" wrapText="1"/>
    </xf>
    <xf numFmtId="164" fontId="53" fillId="0" borderId="5" xfId="0" applyNumberFormat="1" applyFont="1" applyFill="1" applyBorder="1" applyAlignment="1">
      <alignment horizontal="center" vertical="center" wrapText="1"/>
    </xf>
    <xf numFmtId="0" fontId="48" fillId="2" borderId="0" xfId="0" applyFont="1" applyFill="1" applyAlignment="1">
      <alignment horizontal="center" vertical="center" wrapText="1"/>
    </xf>
    <xf numFmtId="0" fontId="48" fillId="2" borderId="0" xfId="0" applyFont="1" applyFill="1" applyAlignment="1">
      <alignment horizontal="left" vertical="center" wrapText="1"/>
    </xf>
    <xf numFmtId="49" fontId="48" fillId="2" borderId="0" xfId="0" applyNumberFormat="1" applyFont="1" applyFill="1" applyAlignment="1">
      <alignment horizontal="center" vertical="center"/>
    </xf>
    <xf numFmtId="164" fontId="49" fillId="2" borderId="0" xfId="0" applyNumberFormat="1" applyFont="1" applyFill="1" applyAlignment="1">
      <alignment horizontal="center" vertical="center"/>
    </xf>
    <xf numFmtId="0" fontId="50" fillId="2" borderId="9" xfId="0" applyFont="1" applyFill="1" applyBorder="1" applyAlignment="1">
      <alignment horizontal="center" vertical="center" wrapText="1"/>
    </xf>
    <xf numFmtId="0" fontId="50" fillId="2" borderId="0" xfId="0" applyFont="1" applyFill="1" applyBorder="1" applyAlignment="1">
      <alignment horizontal="center" vertical="center"/>
    </xf>
    <xf numFmtId="164" fontId="12" fillId="3" borderId="0" xfId="0" applyNumberFormat="1" applyFont="1" applyFill="1" applyAlignment="1">
      <alignment horizontal="center" vertical="center"/>
    </xf>
    <xf numFmtId="0" fontId="12" fillId="3" borderId="0" xfId="0" applyFont="1" applyFill="1" applyAlignment="1">
      <alignment horizontal="center" vertical="center"/>
    </xf>
    <xf numFmtId="49" fontId="53" fillId="3" borderId="1" xfId="0" applyNumberFormat="1" applyFont="1" applyFill="1" applyBorder="1" applyAlignment="1">
      <alignment horizontal="center" vertical="center"/>
    </xf>
    <xf numFmtId="164" fontId="48" fillId="0" borderId="7" xfId="0" applyNumberFormat="1" applyFont="1" applyFill="1" applyBorder="1" applyAlignment="1">
      <alignment horizontal="center" vertical="center"/>
    </xf>
    <xf numFmtId="164" fontId="53" fillId="0" borderId="7" xfId="0" applyNumberFormat="1" applyFont="1" applyFill="1" applyBorder="1" applyAlignment="1">
      <alignment horizontal="center" vertical="center" wrapText="1"/>
    </xf>
    <xf numFmtId="0" fontId="53" fillId="0" borderId="1" xfId="0" applyNumberFormat="1" applyFont="1" applyFill="1" applyBorder="1" applyAlignment="1">
      <alignment horizontal="left" vertical="center" wrapText="1"/>
    </xf>
    <xf numFmtId="49" fontId="53" fillId="0" borderId="1"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48" fillId="2" borderId="7" xfId="0" applyFont="1" applyFill="1" applyBorder="1" applyAlignment="1">
      <alignment horizontal="center" vertical="center"/>
    </xf>
    <xf numFmtId="49" fontId="48" fillId="2" borderId="1"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0" fontId="48" fillId="3" borderId="8" xfId="0" applyFont="1" applyFill="1" applyBorder="1" applyAlignment="1">
      <alignment horizontal="left" vertical="center" wrapText="1"/>
    </xf>
    <xf numFmtId="49" fontId="48" fillId="3" borderId="10" xfId="0" applyNumberFormat="1" applyFont="1" applyFill="1" applyBorder="1" applyAlignment="1">
      <alignment horizontal="center" vertical="center"/>
    </xf>
    <xf numFmtId="0" fontId="56" fillId="0" borderId="1" xfId="0" applyFont="1" applyFill="1" applyBorder="1" applyAlignment="1">
      <alignment horizontal="center" vertical="center" wrapText="1"/>
    </xf>
    <xf numFmtId="49" fontId="56" fillId="0" borderId="1" xfId="0" applyNumberFormat="1" applyFont="1" applyFill="1" applyBorder="1" applyAlignment="1">
      <alignment horizontal="center" vertical="center" wrapText="1"/>
    </xf>
    <xf numFmtId="0" fontId="49" fillId="2" borderId="7" xfId="0" applyFont="1" applyFill="1" applyBorder="1" applyAlignment="1">
      <alignment horizontal="center" vertical="center"/>
    </xf>
    <xf numFmtId="49" fontId="48" fillId="2" borderId="7" xfId="0" applyNumberFormat="1" applyFont="1" applyFill="1" applyBorder="1" applyAlignment="1">
      <alignment horizontal="center" vertical="center"/>
    </xf>
    <xf numFmtId="0" fontId="53" fillId="0" borderId="8" xfId="0" applyFont="1" applyFill="1" applyBorder="1" applyAlignment="1">
      <alignment horizontal="left" vertical="center" wrapText="1"/>
    </xf>
    <xf numFmtId="0" fontId="53" fillId="0" borderId="7" xfId="0" applyFont="1" applyBorder="1" applyAlignment="1">
      <alignment horizontal="left" vertical="center" wrapText="1"/>
    </xf>
    <xf numFmtId="0" fontId="60" fillId="2" borderId="1" xfId="0" applyFont="1" applyFill="1" applyBorder="1" applyAlignment="1">
      <alignment horizontal="center" vertical="center"/>
    </xf>
    <xf numFmtId="0" fontId="60" fillId="2" borderId="6" xfId="0" applyFont="1" applyFill="1" applyBorder="1" applyAlignment="1">
      <alignment horizontal="center" vertical="center"/>
    </xf>
    <xf numFmtId="164" fontId="66" fillId="0" borderId="1"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0" fontId="57" fillId="2" borderId="1" xfId="0" applyFont="1" applyFill="1" applyBorder="1" applyAlignment="1">
      <alignment vertical="center" wrapText="1"/>
    </xf>
    <xf numFmtId="164" fontId="56" fillId="2" borderId="5"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wrapText="1"/>
    </xf>
    <xf numFmtId="0" fontId="68" fillId="2" borderId="0" xfId="0" applyFont="1" applyFill="1" applyAlignment="1">
      <alignment horizontal="center" vertical="center"/>
    </xf>
    <xf numFmtId="4" fontId="48" fillId="2" borderId="1" xfId="0" applyNumberFormat="1" applyFont="1" applyFill="1" applyBorder="1" applyAlignment="1">
      <alignment horizontal="left" vertical="center" wrapText="1"/>
    </xf>
    <xf numFmtId="49" fontId="48" fillId="2" borderId="1" xfId="0" applyNumberFormat="1" applyFont="1" applyFill="1" applyBorder="1" applyAlignment="1">
      <alignment horizontal="left" vertical="center" wrapText="1"/>
    </xf>
    <xf numFmtId="49" fontId="48" fillId="2" borderId="1" xfId="0" applyNumberFormat="1" applyFont="1" applyFill="1" applyBorder="1" applyAlignment="1">
      <alignment horizontal="center" vertical="center"/>
    </xf>
    <xf numFmtId="49" fontId="56" fillId="0" borderId="7" xfId="0" applyNumberFormat="1" applyFont="1" applyFill="1" applyBorder="1" applyAlignment="1">
      <alignment horizontal="center" vertical="center"/>
    </xf>
    <xf numFmtId="0" fontId="48" fillId="0" borderId="24" xfId="0" applyFont="1" applyFill="1" applyBorder="1" applyAlignment="1">
      <alignment horizontal="center" vertical="center"/>
    </xf>
    <xf numFmtId="164" fontId="64" fillId="2" borderId="1" xfId="0" applyNumberFormat="1" applyFont="1" applyFill="1" applyBorder="1" applyAlignment="1">
      <alignment horizontal="center" vertical="center" wrapText="1"/>
    </xf>
    <xf numFmtId="164" fontId="65" fillId="2" borderId="1" xfId="0" applyNumberFormat="1" applyFont="1" applyFill="1" applyBorder="1" applyAlignment="1">
      <alignment horizontal="center" vertical="center" wrapText="1"/>
    </xf>
    <xf numFmtId="49" fontId="55" fillId="0" borderId="7" xfId="0" applyNumberFormat="1" applyFont="1" applyFill="1" applyBorder="1" applyAlignment="1">
      <alignment horizontal="center" vertical="center"/>
    </xf>
    <xf numFmtId="0" fontId="48" fillId="0" borderId="8" xfId="0" applyFont="1" applyFill="1" applyBorder="1" applyAlignment="1">
      <alignment horizontal="left" wrapText="1"/>
    </xf>
    <xf numFmtId="0" fontId="49" fillId="0" borderId="8" xfId="0" applyFont="1" applyFill="1" applyBorder="1" applyAlignment="1">
      <alignment horizontal="left" wrapText="1"/>
    </xf>
    <xf numFmtId="49" fontId="57" fillId="2" borderId="1" xfId="0" applyNumberFormat="1" applyFont="1" applyFill="1" applyBorder="1" applyAlignment="1">
      <alignment horizontal="center" vertical="center" wrapText="1"/>
    </xf>
    <xf numFmtId="0" fontId="49" fillId="0" borderId="8" xfId="0" applyFont="1" applyFill="1" applyBorder="1" applyAlignment="1">
      <alignment horizontal="left" vertical="center" wrapText="1"/>
    </xf>
    <xf numFmtId="0" fontId="53" fillId="0" borderId="8" xfId="115" applyFont="1" applyFill="1" applyBorder="1" applyAlignment="1">
      <alignment horizontal="left" vertical="center" wrapText="1"/>
    </xf>
    <xf numFmtId="0" fontId="50" fillId="0" borderId="8" xfId="115" applyFont="1" applyFill="1" applyBorder="1" applyAlignment="1">
      <alignment horizontal="left" vertical="center" wrapText="1"/>
    </xf>
    <xf numFmtId="0" fontId="57" fillId="2" borderId="1" xfId="0" applyFont="1" applyFill="1" applyBorder="1" applyAlignment="1">
      <alignment horizontal="left" vertical="center" wrapText="1"/>
    </xf>
    <xf numFmtId="0" fontId="48" fillId="2" borderId="6" xfId="0" applyFont="1" applyFill="1" applyBorder="1" applyAlignment="1">
      <alignment vertical="center" wrapText="1"/>
    </xf>
    <xf numFmtId="0" fontId="53" fillId="2" borderId="8" xfId="0" applyFont="1" applyFill="1" applyBorder="1" applyAlignment="1">
      <alignment horizontal="left" vertical="center" wrapText="1"/>
    </xf>
    <xf numFmtId="0" fontId="48" fillId="2" borderId="1" xfId="0" applyFont="1" applyFill="1" applyBorder="1" applyAlignment="1">
      <alignment horizontal="center" vertical="center"/>
    </xf>
    <xf numFmtId="0" fontId="53" fillId="2" borderId="1" xfId="0" applyFont="1" applyFill="1" applyBorder="1" applyAlignment="1">
      <alignment horizontal="center" vertical="center" wrapText="1"/>
    </xf>
    <xf numFmtId="0" fontId="60" fillId="2" borderId="1" xfId="0" applyFont="1" applyFill="1" applyBorder="1" applyAlignment="1">
      <alignment horizontal="center" vertical="center" wrapText="1"/>
    </xf>
    <xf numFmtId="0" fontId="69" fillId="0" borderId="1" xfId="0" applyFont="1" applyBorder="1" applyAlignment="1">
      <alignment horizontal="left" vertical="center" wrapText="1"/>
    </xf>
    <xf numFmtId="0" fontId="50" fillId="0" borderId="8" xfId="115" applyFont="1" applyBorder="1" applyAlignment="1">
      <alignment vertical="center" wrapText="1"/>
    </xf>
    <xf numFmtId="49" fontId="50" fillId="2" borderId="1" xfId="0" applyNumberFormat="1" applyFont="1" applyFill="1" applyBorder="1" applyAlignment="1">
      <alignment horizontal="left" vertical="top" wrapText="1"/>
    </xf>
    <xf numFmtId="4" fontId="49" fillId="2" borderId="5" xfId="0" applyNumberFormat="1" applyFont="1" applyFill="1" applyBorder="1" applyAlignment="1">
      <alignment horizontal="left" vertical="center" wrapText="1"/>
    </xf>
    <xf numFmtId="49" fontId="50" fillId="2" borderId="5" xfId="0" applyNumberFormat="1" applyFont="1" applyFill="1" applyBorder="1" applyAlignment="1">
      <alignment horizontal="left" vertical="center" wrapText="1"/>
    </xf>
    <xf numFmtId="168" fontId="48" fillId="2" borderId="1" xfId="0" applyNumberFormat="1" applyFont="1" applyFill="1" applyBorder="1" applyAlignment="1">
      <alignment horizontal="center" vertical="center" wrapText="1"/>
    </xf>
    <xf numFmtId="164" fontId="49" fillId="2" borderId="5" xfId="0" applyNumberFormat="1" applyFont="1" applyFill="1" applyBorder="1" applyAlignment="1">
      <alignment horizontal="center" vertical="center" wrapText="1"/>
    </xf>
    <xf numFmtId="168" fontId="48" fillId="2" borderId="1" xfId="0" applyNumberFormat="1" applyFont="1" applyFill="1" applyBorder="1" applyAlignment="1">
      <alignment horizontal="center"/>
    </xf>
    <xf numFmtId="168" fontId="48" fillId="2" borderId="1" xfId="0" applyNumberFormat="1" applyFont="1" applyFill="1" applyBorder="1" applyAlignment="1">
      <alignment horizontal="center" vertical="center"/>
    </xf>
    <xf numFmtId="164" fontId="48" fillId="2" borderId="5" xfId="0" applyNumberFormat="1" applyFont="1" applyFill="1" applyBorder="1" applyAlignment="1">
      <alignment horizontal="center" vertical="center" wrapText="1"/>
    </xf>
    <xf numFmtId="49" fontId="53" fillId="0" borderId="5" xfId="0" applyNumberFormat="1" applyFont="1" applyFill="1" applyBorder="1" applyAlignment="1">
      <alignment horizontal="center" vertical="center"/>
    </xf>
    <xf numFmtId="49" fontId="53" fillId="0" borderId="7" xfId="0" applyNumberFormat="1" applyFont="1" applyFill="1" applyBorder="1" applyAlignment="1">
      <alignment horizontal="center" vertical="center"/>
    </xf>
    <xf numFmtId="49" fontId="50" fillId="3" borderId="7" xfId="0" applyNumberFormat="1" applyFont="1" applyFill="1" applyBorder="1" applyAlignment="1">
      <alignment horizontal="center" vertical="center"/>
    </xf>
    <xf numFmtId="164" fontId="53" fillId="0" borderId="30" xfId="0" applyNumberFormat="1" applyFont="1" applyFill="1" applyBorder="1" applyAlignment="1">
      <alignment horizontal="center" vertical="center" wrapText="1"/>
    </xf>
    <xf numFmtId="0" fontId="49" fillId="3" borderId="1" xfId="0" applyFont="1" applyFill="1" applyBorder="1" applyAlignment="1">
      <alignment horizontal="left" vertical="center" wrapText="1"/>
    </xf>
    <xf numFmtId="49" fontId="53" fillId="3" borderId="7" xfId="0" applyNumberFormat="1" applyFont="1" applyFill="1" applyBorder="1" applyAlignment="1">
      <alignment horizontal="center" vertical="center"/>
    </xf>
    <xf numFmtId="164" fontId="58" fillId="3" borderId="1" xfId="0" applyNumberFormat="1" applyFont="1" applyFill="1" applyBorder="1" applyAlignment="1">
      <alignment horizontal="center" vertical="center" wrapText="1"/>
    </xf>
    <xf numFmtId="168" fontId="49" fillId="2" borderId="5" xfId="0" applyNumberFormat="1" applyFont="1" applyFill="1" applyBorder="1" applyAlignment="1">
      <alignment horizontal="center" vertical="center"/>
    </xf>
    <xf numFmtId="164" fontId="52" fillId="2" borderId="1" xfId="0" applyNumberFormat="1" applyFont="1" applyFill="1" applyBorder="1" applyAlignment="1">
      <alignment horizontal="center" vertical="center"/>
    </xf>
    <xf numFmtId="164" fontId="49" fillId="3" borderId="1" xfId="0" applyNumberFormat="1" applyFont="1" applyFill="1" applyBorder="1" applyAlignment="1">
      <alignment horizontal="center" vertical="center" wrapText="1"/>
    </xf>
    <xf numFmtId="4" fontId="48" fillId="2" borderId="5" xfId="0" applyNumberFormat="1" applyFont="1" applyFill="1" applyBorder="1" applyAlignment="1">
      <alignment horizontal="left" vertical="center" wrapText="1"/>
    </xf>
    <xf numFmtId="4" fontId="48"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164" fontId="48" fillId="0" borderId="1" xfId="0" applyNumberFormat="1" applyFont="1" applyFill="1" applyBorder="1" applyAlignment="1">
      <alignment horizontal="center" vertical="center" wrapText="1"/>
    </xf>
    <xf numFmtId="0" fontId="62" fillId="2" borderId="1" xfId="0" applyFont="1" applyFill="1" applyBorder="1" applyAlignment="1">
      <alignment horizontal="center" vertical="center" wrapText="1"/>
    </xf>
    <xf numFmtId="49" fontId="53" fillId="0" borderId="6" xfId="0" applyNumberFormat="1" applyFont="1" applyFill="1" applyBorder="1" applyAlignment="1">
      <alignment horizontal="center" vertical="center"/>
    </xf>
    <xf numFmtId="0" fontId="60" fillId="0" borderId="1" xfId="0" applyFont="1" applyFill="1" applyBorder="1" applyAlignment="1">
      <alignment horizontal="center" vertical="center" wrapText="1"/>
    </xf>
    <xf numFmtId="0" fontId="55" fillId="3" borderId="1" xfId="0" applyFont="1" applyFill="1" applyBorder="1" applyAlignment="1">
      <alignment horizontal="left"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7" xfId="0" applyFont="1" applyFill="1" applyBorder="1" applyAlignment="1">
      <alignment horizontal="center" vertical="center"/>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49" fontId="55" fillId="2" borderId="1" xfId="0" applyNumberFormat="1" applyFont="1" applyFill="1" applyBorder="1" applyAlignment="1">
      <alignment horizontal="center" vertical="center"/>
    </xf>
    <xf numFmtId="49" fontId="56" fillId="2" borderId="1" xfId="0" applyNumberFormat="1" applyFont="1" applyFill="1" applyBorder="1" applyAlignment="1">
      <alignment horizontal="center" vertical="center"/>
    </xf>
    <xf numFmtId="0" fontId="56" fillId="2" borderId="1" xfId="0" applyFont="1" applyFill="1" applyBorder="1" applyAlignment="1">
      <alignment horizontal="left" vertical="center" wrapText="1"/>
    </xf>
    <xf numFmtId="0" fontId="53" fillId="2" borderId="1" xfId="0" applyFont="1" applyFill="1" applyBorder="1" applyAlignment="1">
      <alignment vertical="center" wrapText="1"/>
    </xf>
    <xf numFmtId="0" fontId="49" fillId="3" borderId="8" xfId="0" applyFont="1" applyFill="1" applyBorder="1" applyAlignment="1">
      <alignment horizontal="center" vertical="center"/>
    </xf>
    <xf numFmtId="0" fontId="48" fillId="2" borderId="8" xfId="0" applyFont="1" applyFill="1" applyBorder="1" applyAlignment="1">
      <alignment horizontal="center" vertical="center"/>
    </xf>
    <xf numFmtId="0" fontId="56" fillId="2" borderId="1" xfId="0" applyNumberFormat="1" applyFont="1" applyFill="1" applyBorder="1" applyAlignment="1">
      <alignment horizontal="left" vertical="center" wrapText="1"/>
    </xf>
    <xf numFmtId="164" fontId="53" fillId="2" borderId="1" xfId="0" applyNumberFormat="1" applyFont="1" applyFill="1" applyBorder="1" applyAlignment="1">
      <alignment horizontal="center" vertical="center"/>
    </xf>
    <xf numFmtId="168" fontId="56" fillId="2" borderId="1" xfId="0" applyNumberFormat="1" applyFont="1" applyFill="1" applyBorder="1" applyAlignment="1">
      <alignment horizontal="center" vertical="center"/>
    </xf>
    <xf numFmtId="0" fontId="55" fillId="2" borderId="1" xfId="0" applyNumberFormat="1" applyFont="1" applyFill="1" applyBorder="1" applyAlignment="1">
      <alignment horizontal="left" vertical="center" wrapText="1"/>
    </xf>
    <xf numFmtId="0" fontId="49" fillId="2" borderId="8" xfId="0" applyFont="1" applyFill="1" applyBorder="1" applyAlignment="1">
      <alignment horizontal="center" vertical="center"/>
    </xf>
    <xf numFmtId="0" fontId="56" fillId="2" borderId="5" xfId="0" applyNumberFormat="1" applyFont="1" applyFill="1" applyBorder="1" applyAlignment="1">
      <alignment horizontal="left" vertical="center" wrapText="1"/>
    </xf>
    <xf numFmtId="164" fontId="50" fillId="2" borderId="1" xfId="0" applyNumberFormat="1" applyFont="1" applyFill="1" applyBorder="1" applyAlignment="1">
      <alignment horizontal="left" vertical="center" wrapText="1"/>
    </xf>
    <xf numFmtId="0" fontId="50" fillId="0" borderId="0" xfId="0" applyFont="1" applyAlignment="1">
      <alignment vertical="center" wrapText="1"/>
    </xf>
    <xf numFmtId="0" fontId="48" fillId="2" borderId="6" xfId="0" applyFont="1" applyFill="1" applyBorder="1" applyAlignment="1">
      <alignment vertical="center"/>
    </xf>
    <xf numFmtId="0" fontId="48" fillId="2" borderId="1" xfId="0" applyNumberFormat="1" applyFont="1" applyFill="1" applyBorder="1" applyAlignment="1">
      <alignment horizontal="left" vertical="center" wrapText="1"/>
    </xf>
    <xf numFmtId="0" fontId="50" fillId="3" borderId="1" xfId="0" applyFont="1" applyFill="1" applyBorder="1" applyAlignment="1">
      <alignment horizontal="center" vertical="center" wrapText="1"/>
    </xf>
    <xf numFmtId="0" fontId="50" fillId="3" borderId="5" xfId="0" applyFont="1" applyFill="1" applyBorder="1" applyAlignment="1">
      <alignment horizontal="center" vertical="center" wrapText="1"/>
    </xf>
    <xf numFmtId="0" fontId="50" fillId="3" borderId="1" xfId="0" applyFont="1" applyFill="1" applyBorder="1" applyAlignment="1">
      <alignment horizontal="center" vertical="center"/>
    </xf>
    <xf numFmtId="0" fontId="53" fillId="3" borderId="1" xfId="0" applyFont="1" applyFill="1" applyBorder="1" applyAlignment="1">
      <alignment horizontal="left" vertical="center" wrapText="1"/>
    </xf>
    <xf numFmtId="0" fontId="53" fillId="3" borderId="1" xfId="0" applyFont="1" applyFill="1" applyBorder="1" applyAlignment="1">
      <alignment horizontal="center" vertical="center"/>
    </xf>
    <xf numFmtId="164"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55" fillId="2" borderId="1" xfId="0" applyFont="1" applyFill="1" applyBorder="1" applyAlignment="1">
      <alignment horizontal="left" vertical="center" wrapText="1"/>
    </xf>
    <xf numFmtId="0" fontId="49" fillId="3" borderId="1" xfId="0" applyFont="1" applyFill="1" applyBorder="1" applyAlignment="1">
      <alignment horizontal="left" vertical="center"/>
    </xf>
    <xf numFmtId="0" fontId="55" fillId="2" borderId="31" xfId="0" applyNumberFormat="1" applyFont="1" applyFill="1" applyBorder="1" applyAlignment="1">
      <alignment horizontal="left" wrapText="1"/>
    </xf>
    <xf numFmtId="0" fontId="50" fillId="2" borderId="1" xfId="0" applyFont="1" applyFill="1" applyBorder="1" applyAlignment="1">
      <alignment vertical="center" wrapText="1"/>
    </xf>
    <xf numFmtId="0" fontId="55" fillId="2" borderId="31" xfId="0" applyNumberFormat="1" applyFont="1" applyFill="1" applyBorder="1" applyAlignment="1">
      <alignment horizontal="left" vertical="center" wrapText="1"/>
    </xf>
    <xf numFmtId="164" fontId="50" fillId="3" borderId="1" xfId="0" applyNumberFormat="1" applyFont="1" applyFill="1" applyBorder="1" applyAlignment="1">
      <alignment horizontal="center" vertical="center"/>
    </xf>
    <xf numFmtId="0" fontId="50" fillId="2" borderId="1" xfId="0" applyNumberFormat="1" applyFont="1" applyFill="1" applyBorder="1" applyAlignment="1">
      <alignment horizontal="left" vertical="center" wrapText="1"/>
    </xf>
    <xf numFmtId="0" fontId="49" fillId="3" borderId="7" xfId="0" applyFont="1" applyFill="1" applyBorder="1" applyAlignment="1">
      <alignment horizontal="left" vertical="center" wrapText="1"/>
    </xf>
    <xf numFmtId="49" fontId="49" fillId="3" borderId="1" xfId="0" applyNumberFormat="1" applyFont="1" applyFill="1" applyBorder="1" applyAlignment="1">
      <alignment horizontal="center" vertical="center" wrapText="1"/>
    </xf>
    <xf numFmtId="0" fontId="49" fillId="2" borderId="1" xfId="0" applyNumberFormat="1" applyFont="1" applyFill="1" applyBorder="1" applyAlignment="1">
      <alignment horizontal="left" vertical="center" wrapText="1"/>
    </xf>
    <xf numFmtId="0" fontId="60" fillId="2" borderId="5" xfId="0" applyFont="1" applyFill="1" applyBorder="1" applyAlignment="1">
      <alignment horizontal="center" vertical="center"/>
    </xf>
    <xf numFmtId="0" fontId="61" fillId="2" borderId="5" xfId="0" applyNumberFormat="1" applyFont="1" applyFill="1" applyBorder="1" applyAlignment="1">
      <alignment horizontal="left" vertical="center" wrapText="1"/>
    </xf>
    <xf numFmtId="49" fontId="61" fillId="2" borderId="1" xfId="0" applyNumberFormat="1" applyFont="1" applyFill="1" applyBorder="1" applyAlignment="1">
      <alignment horizontal="center" vertical="center"/>
    </xf>
    <xf numFmtId="0" fontId="60" fillId="2" borderId="8" xfId="0" applyFont="1" applyFill="1" applyBorder="1" applyAlignment="1">
      <alignment horizontal="center" vertical="center"/>
    </xf>
    <xf numFmtId="164" fontId="70" fillId="2" borderId="0" xfId="0" applyNumberFormat="1" applyFont="1" applyFill="1" applyAlignment="1">
      <alignment horizontal="center" vertical="center"/>
    </xf>
    <xf numFmtId="0" fontId="70" fillId="2" borderId="0" xfId="0" applyFont="1" applyFill="1" applyAlignment="1">
      <alignment horizontal="center" vertical="center"/>
    </xf>
    <xf numFmtId="0" fontId="55" fillId="2" borderId="5" xfId="0" applyNumberFormat="1" applyFont="1" applyFill="1" applyBorder="1" applyAlignment="1">
      <alignment horizontal="left" vertical="center" wrapText="1"/>
    </xf>
    <xf numFmtId="0" fontId="52" fillId="4" borderId="1" xfId="0" applyFont="1" applyFill="1" applyBorder="1" applyAlignment="1">
      <alignment horizontal="center" vertical="center"/>
    </xf>
    <xf numFmtId="0" fontId="51" fillId="4" borderId="1" xfId="0" applyFont="1" applyFill="1" applyBorder="1" applyAlignment="1">
      <alignment horizontal="center" vertical="center" wrapText="1"/>
    </xf>
    <xf numFmtId="0" fontId="51" fillId="4" borderId="1" xfId="0" applyFont="1" applyFill="1" applyBorder="1" applyAlignment="1">
      <alignment horizontal="center" vertical="center"/>
    </xf>
    <xf numFmtId="0" fontId="67" fillId="4" borderId="1" xfId="0" applyFont="1" applyFill="1" applyBorder="1" applyAlignment="1">
      <alignment horizontal="left" vertical="center" wrapText="1"/>
    </xf>
    <xf numFmtId="0" fontId="51" fillId="47" borderId="1" xfId="0" applyFont="1" applyFill="1" applyBorder="1" applyAlignment="1">
      <alignment horizontal="center" vertical="center"/>
    </xf>
    <xf numFmtId="49" fontId="67" fillId="47" borderId="1" xfId="0" applyNumberFormat="1" applyFont="1" applyFill="1" applyBorder="1" applyAlignment="1">
      <alignment horizontal="center" vertical="center"/>
    </xf>
    <xf numFmtId="164" fontId="51" fillId="47" borderId="1" xfId="0" applyNumberFormat="1" applyFont="1" applyFill="1" applyBorder="1" applyAlignment="1">
      <alignment horizontal="center" vertical="center"/>
    </xf>
    <xf numFmtId="3" fontId="51" fillId="47" borderId="1"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xf>
    <xf numFmtId="0" fontId="12" fillId="2" borderId="0" xfId="0" applyFont="1" applyFill="1" applyBorder="1" applyAlignment="1">
      <alignment horizontal="center" vertical="center"/>
    </xf>
    <xf numFmtId="0" fontId="50" fillId="2" borderId="7" xfId="0" applyFont="1" applyFill="1" applyBorder="1" applyAlignment="1">
      <alignment horizontal="left" vertical="center" wrapText="1"/>
    </xf>
    <xf numFmtId="0" fontId="55" fillId="3" borderId="1" xfId="0" applyNumberFormat="1" applyFont="1" applyFill="1" applyBorder="1" applyAlignment="1">
      <alignment horizontal="left" vertical="center" wrapText="1"/>
    </xf>
    <xf numFmtId="0" fontId="50" fillId="3" borderId="7" xfId="0" applyFont="1" applyFill="1" applyBorder="1" applyAlignment="1">
      <alignment horizontal="left" vertical="center" wrapText="1"/>
    </xf>
    <xf numFmtId="0" fontId="48" fillId="3" borderId="7" xfId="0" applyFont="1" applyFill="1" applyBorder="1" applyAlignment="1">
      <alignment horizontal="center" vertical="center"/>
    </xf>
    <xf numFmtId="49" fontId="49" fillId="3" borderId="7" xfId="0" applyNumberFormat="1" applyFont="1" applyFill="1" applyBorder="1" applyAlignment="1">
      <alignment horizontal="center" vertical="center"/>
    </xf>
    <xf numFmtId="164" fontId="49" fillId="3" borderId="7" xfId="0" applyNumberFormat="1" applyFont="1" applyFill="1" applyBorder="1" applyAlignment="1">
      <alignment horizontal="center" vertical="center"/>
    </xf>
    <xf numFmtId="3" fontId="49" fillId="3" borderId="24" xfId="0" applyNumberFormat="1" applyFont="1" applyFill="1" applyBorder="1" applyAlignment="1">
      <alignment horizontal="center" vertical="center"/>
    </xf>
    <xf numFmtId="49" fontId="49" fillId="2" borderId="5" xfId="0" applyNumberFormat="1" applyFont="1" applyFill="1" applyBorder="1" applyAlignment="1">
      <alignment horizontal="center" vertical="center"/>
    </xf>
    <xf numFmtId="0" fontId="48" fillId="2" borderId="2" xfId="0" applyFont="1" applyFill="1" applyBorder="1" applyAlignment="1">
      <alignment horizontal="left" vertical="center" wrapText="1"/>
    </xf>
    <xf numFmtId="0" fontId="49" fillId="2" borderId="0" xfId="0" applyFont="1" applyFill="1" applyAlignment="1">
      <alignment horizontal="center" vertical="center"/>
    </xf>
    <xf numFmtId="49" fontId="49" fillId="2" borderId="0" xfId="0" applyNumberFormat="1" applyFont="1" applyFill="1" applyBorder="1" applyAlignment="1">
      <alignment horizontal="center" vertical="center" wrapText="1"/>
    </xf>
    <xf numFmtId="168" fontId="48" fillId="2" borderId="0" xfId="0" applyNumberFormat="1" applyFont="1" applyFill="1" applyAlignment="1">
      <alignment horizontal="center" vertical="center"/>
    </xf>
    <xf numFmtId="0" fontId="49" fillId="3" borderId="7" xfId="0" applyFont="1" applyFill="1" applyBorder="1" applyAlignment="1">
      <alignment horizontal="center" vertical="center"/>
    </xf>
    <xf numFmtId="0" fontId="49" fillId="3" borderId="6" xfId="0" applyFont="1" applyFill="1" applyBorder="1" applyAlignment="1">
      <alignment horizontal="center" vertical="center" wrapText="1"/>
    </xf>
    <xf numFmtId="0" fontId="49" fillId="3" borderId="7" xfId="0" applyFont="1" applyFill="1" applyBorder="1" applyAlignment="1">
      <alignment horizontal="center" vertical="center" wrapText="1"/>
    </xf>
    <xf numFmtId="164" fontId="49" fillId="3" borderId="8" xfId="0" applyNumberFormat="1" applyFont="1" applyFill="1" applyBorder="1" applyAlignment="1">
      <alignment horizontal="center" vertical="center"/>
    </xf>
    <xf numFmtId="49" fontId="48" fillId="3" borderId="1" xfId="0" applyNumberFormat="1" applyFont="1" applyFill="1" applyBorder="1" applyAlignment="1">
      <alignment horizontal="center" vertical="center" wrapText="1"/>
    </xf>
    <xf numFmtId="0" fontId="50" fillId="0" borderId="0" xfId="0" applyFont="1" applyAlignment="1">
      <alignment horizontal="left" vertical="center" wrapText="1"/>
    </xf>
    <xf numFmtId="168" fontId="49" fillId="2" borderId="1" xfId="0" applyNumberFormat="1" applyFont="1" applyFill="1" applyBorder="1" applyAlignment="1">
      <alignment horizontal="center" vertical="center"/>
    </xf>
    <xf numFmtId="49" fontId="62" fillId="2" borderId="1" xfId="0" applyNumberFormat="1" applyFont="1" applyFill="1" applyBorder="1" applyAlignment="1">
      <alignment horizontal="center" vertical="center"/>
    </xf>
    <xf numFmtId="164" fontId="62" fillId="2" borderId="1" xfId="0" applyNumberFormat="1" applyFont="1" applyFill="1" applyBorder="1" applyAlignment="1">
      <alignment horizontal="center" vertical="center"/>
    </xf>
    <xf numFmtId="49" fontId="48" fillId="3" borderId="7" xfId="0" applyNumberFormat="1" applyFont="1" applyFill="1" applyBorder="1" applyAlignment="1">
      <alignment horizontal="center" vertical="center" wrapText="1"/>
    </xf>
    <xf numFmtId="164" fontId="50" fillId="3" borderId="7" xfId="0" applyNumberFormat="1" applyFont="1" applyFill="1" applyBorder="1" applyAlignment="1">
      <alignment horizontal="center" vertical="center"/>
    </xf>
    <xf numFmtId="0" fontId="60" fillId="2" borderId="7" xfId="0" quotePrefix="1" applyFont="1" applyFill="1" applyBorder="1" applyAlignment="1">
      <alignment horizontal="center" vertical="center" wrapText="1"/>
    </xf>
    <xf numFmtId="0" fontId="60" fillId="2" borderId="7" xfId="0" applyFont="1" applyFill="1" applyBorder="1" applyAlignment="1">
      <alignment horizontal="center" vertical="center"/>
    </xf>
    <xf numFmtId="0" fontId="60" fillId="2" borderId="1" xfId="0" applyFont="1" applyFill="1" applyBorder="1" applyAlignment="1">
      <alignment horizontal="left" vertical="center" wrapText="1"/>
    </xf>
    <xf numFmtId="49" fontId="60" fillId="2" borderId="7" xfId="0" applyNumberFormat="1" applyFont="1" applyFill="1" applyBorder="1" applyAlignment="1">
      <alignment horizontal="center" vertical="center" wrapText="1"/>
    </xf>
    <xf numFmtId="164" fontId="60" fillId="2" borderId="7" xfId="0" applyNumberFormat="1" applyFont="1" applyFill="1" applyBorder="1" applyAlignment="1">
      <alignment horizontal="center" vertical="center"/>
    </xf>
    <xf numFmtId="164" fontId="59" fillId="2" borderId="7" xfId="0" applyNumberFormat="1" applyFont="1" applyFill="1" applyBorder="1" applyAlignment="1">
      <alignment horizontal="center" vertical="center" wrapText="1"/>
    </xf>
    <xf numFmtId="0" fontId="52" fillId="3" borderId="1" xfId="0" applyFont="1" applyFill="1" applyBorder="1" applyAlignment="1">
      <alignment horizontal="center" vertical="center"/>
    </xf>
    <xf numFmtId="0" fontId="51" fillId="3" borderId="1" xfId="0" applyFont="1" applyFill="1" applyBorder="1" applyAlignment="1">
      <alignment horizontal="center" vertical="center" wrapText="1"/>
    </xf>
    <xf numFmtId="0" fontId="51" fillId="3" borderId="1" xfId="0" applyFont="1" applyFill="1" applyBorder="1" applyAlignment="1">
      <alignment horizontal="center" vertical="center"/>
    </xf>
    <xf numFmtId="49" fontId="51" fillId="3" borderId="1" xfId="0" applyNumberFormat="1" applyFont="1" applyFill="1" applyBorder="1" applyAlignment="1">
      <alignment horizontal="center" vertical="center"/>
    </xf>
    <xf numFmtId="164" fontId="51" fillId="3" borderId="1"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xf>
    <xf numFmtId="0" fontId="48" fillId="0" borderId="1" xfId="0" applyFont="1" applyFill="1" applyBorder="1" applyAlignment="1">
      <alignment horizontal="left" vertical="center" wrapText="1"/>
    </xf>
    <xf numFmtId="0" fontId="49" fillId="3" borderId="5" xfId="0" applyFont="1" applyFill="1" applyBorder="1" applyAlignment="1">
      <alignment horizontal="center" vertical="center"/>
    </xf>
    <xf numFmtId="0" fontId="50" fillId="3" borderId="8" xfId="0" applyFont="1" applyFill="1" applyBorder="1" applyAlignment="1">
      <alignment horizontal="left" vertical="center" wrapText="1"/>
    </xf>
    <xf numFmtId="0" fontId="48" fillId="3" borderId="1" xfId="0" applyFont="1" applyFill="1" applyBorder="1" applyAlignment="1">
      <alignment vertical="center"/>
    </xf>
    <xf numFmtId="164" fontId="67" fillId="3"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164" fontId="53" fillId="0" borderId="5" xfId="0" applyNumberFormat="1" applyFont="1" applyFill="1" applyBorder="1" applyAlignment="1">
      <alignment horizontal="center" vertical="center"/>
    </xf>
    <xf numFmtId="164" fontId="53" fillId="0" borderId="6" xfId="0" applyNumberFormat="1" applyFont="1" applyFill="1" applyBorder="1" applyAlignment="1">
      <alignment horizontal="center" vertical="center" wrapText="1"/>
    </xf>
    <xf numFmtId="164" fontId="48" fillId="0" borderId="5" xfId="0" applyNumberFormat="1"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1" xfId="0" applyFont="1" applyFill="1" applyBorder="1" applyAlignment="1">
      <alignment horizontal="center" vertical="center"/>
    </xf>
    <xf numFmtId="0" fontId="48" fillId="2" borderId="1" xfId="0" applyFont="1" applyFill="1" applyBorder="1" applyAlignment="1">
      <alignment horizontal="center" vertical="center" wrapText="1"/>
    </xf>
    <xf numFmtId="0" fontId="60" fillId="2" borderId="5" xfId="0" applyFont="1" applyFill="1" applyBorder="1" applyAlignment="1">
      <alignment horizontal="center" vertical="center" wrapText="1"/>
    </xf>
    <xf numFmtId="49" fontId="53" fillId="2" borderId="1" xfId="0" applyNumberFormat="1" applyFont="1" applyFill="1" applyBorder="1" applyAlignment="1">
      <alignment horizontal="center" vertical="center" wrapText="1"/>
    </xf>
    <xf numFmtId="164" fontId="64" fillId="2" borderId="7" xfId="0" applyNumberFormat="1"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xf>
    <xf numFmtId="49" fontId="48" fillId="2" borderId="7" xfId="0" applyNumberFormat="1"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0" fontId="53" fillId="2" borderId="6"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3" fillId="2" borderId="6"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6" xfId="0"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2" borderId="7" xfId="0" applyFont="1" applyFill="1" applyBorder="1" applyAlignment="1">
      <alignment horizontal="center" vertical="center"/>
    </xf>
    <xf numFmtId="0" fontId="48" fillId="2" borderId="7" xfId="0" applyFont="1" applyFill="1" applyBorder="1" applyAlignment="1">
      <alignment horizontal="center" vertical="center" wrapText="1"/>
    </xf>
    <xf numFmtId="0" fontId="48" fillId="2" borderId="1" xfId="0" applyFont="1" applyFill="1" applyBorder="1" applyAlignment="1">
      <alignment horizontal="center" vertical="center"/>
    </xf>
    <xf numFmtId="0" fontId="49" fillId="2" borderId="5" xfId="0" applyFont="1" applyFill="1" applyBorder="1" applyAlignment="1">
      <alignment horizontal="center" vertical="center" wrapText="1"/>
    </xf>
    <xf numFmtId="0" fontId="48" fillId="2" borderId="1" xfId="0" applyFont="1" applyFill="1" applyBorder="1" applyAlignment="1">
      <alignment horizontal="center" vertical="center" wrapText="1"/>
    </xf>
    <xf numFmtId="49" fontId="48" fillId="2" borderId="7" xfId="0" applyNumberFormat="1" applyFont="1" applyFill="1" applyBorder="1" applyAlignment="1">
      <alignment horizontal="center" vertical="center" wrapText="1"/>
    </xf>
    <xf numFmtId="0" fontId="60" fillId="2" borderId="5" xfId="0" applyFont="1" applyFill="1" applyBorder="1" applyAlignment="1">
      <alignment horizontal="center" vertical="center" wrapText="1"/>
    </xf>
    <xf numFmtId="0" fontId="49" fillId="2" borderId="5" xfId="0"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0" fillId="0" borderId="1" xfId="0" applyNumberFormat="1" applyFont="1" applyFill="1" applyBorder="1" applyAlignment="1">
      <alignment horizontal="center" vertical="center" wrapText="1"/>
    </xf>
    <xf numFmtId="164" fontId="49" fillId="0" borderId="7"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50" fillId="2" borderId="1"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0" fillId="3" borderId="8" xfId="0" applyFont="1" applyFill="1" applyBorder="1" applyAlignment="1">
      <alignment horizontal="center" vertical="center" wrapText="1"/>
    </xf>
    <xf numFmtId="168" fontId="53" fillId="2" borderId="1" xfId="0" applyNumberFormat="1" applyFont="1" applyFill="1" applyBorder="1" applyAlignment="1">
      <alignment horizontal="center" vertical="center" wrapText="1"/>
    </xf>
    <xf numFmtId="168" fontId="50" fillId="3" borderId="1" xfId="0" applyNumberFormat="1" applyFont="1" applyFill="1" applyBorder="1" applyAlignment="1">
      <alignment horizontal="center" vertical="center" wrapText="1"/>
    </xf>
    <xf numFmtId="0" fontId="53" fillId="2" borderId="1" xfId="0" applyFont="1" applyFill="1" applyBorder="1" applyAlignment="1">
      <alignment horizontal="center" vertical="center"/>
    </xf>
    <xf numFmtId="164" fontId="49" fillId="48" borderId="1" xfId="0" applyNumberFormat="1" applyFont="1" applyFill="1" applyBorder="1" applyAlignment="1">
      <alignment horizontal="center" vertical="center"/>
    </xf>
    <xf numFmtId="164" fontId="53" fillId="48" borderId="22" xfId="0" applyNumberFormat="1" applyFont="1" applyFill="1" applyBorder="1" applyAlignment="1">
      <alignment horizontal="center" vertical="center" wrapText="1"/>
    </xf>
    <xf numFmtId="164" fontId="50" fillId="48" borderId="1" xfId="0" applyNumberFormat="1" applyFont="1" applyFill="1" applyBorder="1" applyAlignment="1">
      <alignment horizontal="center" vertical="center"/>
    </xf>
    <xf numFmtId="164" fontId="53" fillId="48" borderId="0" xfId="0" applyNumberFormat="1" applyFont="1" applyFill="1" applyBorder="1" applyAlignment="1">
      <alignment horizontal="center" vertical="center" wrapText="1"/>
    </xf>
    <xf numFmtId="164" fontId="53" fillId="48" borderId="7" xfId="0" applyNumberFormat="1"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164" fontId="53" fillId="2" borderId="0" xfId="0" applyNumberFormat="1" applyFont="1" applyFill="1" applyBorder="1" applyAlignment="1">
      <alignment horizontal="center" vertical="center" wrapText="1"/>
    </xf>
    <xf numFmtId="49" fontId="50" fillId="0" borderId="7" xfId="0" applyNumberFormat="1" applyFont="1" applyFill="1" applyBorder="1" applyAlignment="1">
      <alignment horizontal="center" vertical="center"/>
    </xf>
    <xf numFmtId="0" fontId="48" fillId="0" borderId="0" xfId="0" applyFont="1" applyFill="1" applyBorder="1" applyAlignment="1">
      <alignment horizontal="center" vertical="center"/>
    </xf>
    <xf numFmtId="164" fontId="55" fillId="2" borderId="1" xfId="0" applyNumberFormat="1" applyFont="1" applyFill="1" applyBorder="1" applyAlignment="1">
      <alignment horizontal="center" vertical="center" wrapText="1"/>
    </xf>
    <xf numFmtId="0" fontId="53" fillId="3" borderId="5" xfId="0" applyFont="1" applyFill="1" applyBorder="1" applyAlignment="1">
      <alignment horizontal="center" vertical="center"/>
    </xf>
    <xf numFmtId="164" fontId="53" fillId="2" borderId="22" xfId="0" applyNumberFormat="1" applyFont="1" applyFill="1" applyBorder="1" applyAlignment="1">
      <alignment horizontal="center" vertical="center" wrapText="1"/>
    </xf>
    <xf numFmtId="164" fontId="48" fillId="2" borderId="7" xfId="0" applyNumberFormat="1" applyFont="1" applyFill="1" applyBorder="1" applyAlignment="1">
      <alignment horizontal="center" vertical="center"/>
    </xf>
    <xf numFmtId="164" fontId="53" fillId="2" borderId="29" xfId="0" applyNumberFormat="1" applyFont="1" applyFill="1" applyBorder="1" applyAlignment="1">
      <alignment horizontal="center" vertical="center" wrapText="1"/>
    </xf>
    <xf numFmtId="164" fontId="53" fillId="2" borderId="30" xfId="0" applyNumberFormat="1" applyFont="1" applyFill="1" applyBorder="1" applyAlignment="1">
      <alignment horizontal="center" vertical="center" wrapText="1"/>
    </xf>
    <xf numFmtId="164" fontId="53" fillId="2" borderId="26" xfId="0" applyNumberFormat="1" applyFont="1" applyFill="1" applyBorder="1" applyAlignment="1">
      <alignment horizontal="center" vertical="center" wrapText="1"/>
    </xf>
    <xf numFmtId="164" fontId="53" fillId="2" borderId="5" xfId="0" applyNumberFormat="1" applyFont="1" applyFill="1" applyBorder="1" applyAlignment="1">
      <alignment horizontal="center" vertical="center" wrapText="1"/>
    </xf>
    <xf numFmtId="164" fontId="48" fillId="2" borderId="5" xfId="0" applyNumberFormat="1" applyFont="1" applyFill="1" applyBorder="1" applyAlignment="1">
      <alignment horizontal="center" vertical="center"/>
    </xf>
    <xf numFmtId="164" fontId="53" fillId="2" borderId="7" xfId="0" applyNumberFormat="1" applyFont="1" applyFill="1" applyBorder="1" applyAlignment="1">
      <alignment horizontal="center" vertical="center" wrapText="1"/>
    </xf>
    <xf numFmtId="164" fontId="53" fillId="2" borderId="6" xfId="0" applyNumberFormat="1" applyFont="1" applyFill="1" applyBorder="1" applyAlignment="1">
      <alignment horizontal="center" vertical="center" wrapText="1"/>
    </xf>
    <xf numFmtId="164" fontId="53" fillId="2" borderId="5" xfId="0" applyNumberFormat="1" applyFont="1" applyFill="1" applyBorder="1" applyAlignment="1">
      <alignment horizontal="center" vertical="center"/>
    </xf>
    <xf numFmtId="164" fontId="48" fillId="3" borderId="1" xfId="0" applyNumberFormat="1" applyFont="1" applyFill="1" applyBorder="1" applyAlignment="1">
      <alignment horizontal="center" vertical="center"/>
    </xf>
    <xf numFmtId="164" fontId="53" fillId="3" borderId="1" xfId="0" applyNumberFormat="1" applyFont="1" applyFill="1" applyBorder="1" applyAlignment="1">
      <alignment horizontal="center" vertical="center" wrapText="1"/>
    </xf>
    <xf numFmtId="164" fontId="48" fillId="2" borderId="24" xfId="0" applyNumberFormat="1" applyFont="1" applyFill="1" applyBorder="1" applyAlignment="1">
      <alignment horizontal="center" vertical="center"/>
    </xf>
    <xf numFmtId="164" fontId="53" fillId="2" borderId="33" xfId="0" applyNumberFormat="1" applyFont="1" applyFill="1" applyBorder="1" applyAlignment="1">
      <alignment horizontal="center" vertical="center" wrapText="1"/>
    </xf>
    <xf numFmtId="164" fontId="49" fillId="2" borderId="7" xfId="0" applyNumberFormat="1" applyFont="1" applyFill="1" applyBorder="1" applyAlignment="1">
      <alignment horizontal="center" vertical="center"/>
    </xf>
    <xf numFmtId="164" fontId="53" fillId="2" borderId="27" xfId="0" applyNumberFormat="1" applyFont="1" applyFill="1" applyBorder="1" applyAlignment="1">
      <alignment horizontal="center" vertical="center" wrapText="1"/>
    </xf>
    <xf numFmtId="0" fontId="52" fillId="0" borderId="1" xfId="0" applyFont="1" applyFill="1" applyBorder="1" applyAlignment="1">
      <alignment horizontal="left" vertical="center" wrapText="1"/>
    </xf>
    <xf numFmtId="164" fontId="53" fillId="2" borderId="28" xfId="0" applyNumberFormat="1" applyFont="1" applyFill="1" applyBorder="1" applyAlignment="1">
      <alignment horizontal="center" vertical="center" wrapText="1"/>
    </xf>
    <xf numFmtId="164" fontId="49" fillId="0" borderId="5" xfId="0" applyNumberFormat="1" applyFont="1" applyFill="1" applyBorder="1" applyAlignment="1">
      <alignment horizontal="center" vertical="center"/>
    </xf>
    <xf numFmtId="0" fontId="48" fillId="2" borderId="6"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8" fillId="2" borderId="7" xfId="0" applyFont="1" applyFill="1" applyBorder="1" applyAlignment="1">
      <alignment horizontal="center" vertical="center" wrapText="1"/>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0" fontId="53" fillId="2" borderId="6" xfId="0" applyFont="1" applyFill="1" applyBorder="1" applyAlignment="1">
      <alignment horizontal="center" vertical="center" wrapText="1"/>
    </xf>
    <xf numFmtId="49" fontId="49" fillId="2" borderId="5" xfId="0" applyNumberFormat="1" applyFont="1" applyFill="1" applyBorder="1" applyAlignment="1">
      <alignment horizontal="center" vertical="center"/>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164" fontId="49" fillId="2" borderId="5" xfId="0" applyNumberFormat="1" applyFont="1" applyFill="1" applyBorder="1" applyAlignment="1">
      <alignment horizontal="center" vertical="center"/>
    </xf>
    <xf numFmtId="2" fontId="48" fillId="2" borderId="1" xfId="0" applyNumberFormat="1" applyFont="1" applyFill="1" applyBorder="1" applyAlignment="1">
      <alignment horizontal="center" vertical="center" wrapText="1"/>
    </xf>
    <xf numFmtId="49" fontId="48" fillId="2" borderId="1" xfId="183" applyNumberFormat="1" applyFont="1" applyFill="1" applyBorder="1" applyAlignment="1">
      <alignment horizontal="center" vertical="center" wrapText="1"/>
    </xf>
    <xf numFmtId="0" fontId="48" fillId="3" borderId="6" xfId="0" applyFont="1" applyFill="1" applyBorder="1" applyAlignment="1">
      <alignment horizontal="center" vertical="center"/>
    </xf>
    <xf numFmtId="0" fontId="48" fillId="2" borderId="5" xfId="0" applyFont="1" applyFill="1" applyBorder="1" applyAlignment="1">
      <alignment horizontal="left" vertical="center" wrapText="1"/>
    </xf>
    <xf numFmtId="49" fontId="48" fillId="2" borderId="1" xfId="0" applyNumberFormat="1" applyFont="1" applyFill="1" applyBorder="1" applyAlignment="1">
      <alignment horizontal="left" vertical="top" wrapText="1"/>
    </xf>
    <xf numFmtId="164" fontId="56" fillId="2" borderId="1" xfId="0" applyNumberFormat="1" applyFont="1" applyFill="1" applyBorder="1" applyAlignment="1">
      <alignment horizontal="center" vertical="center" wrapText="1"/>
    </xf>
    <xf numFmtId="164" fontId="60" fillId="2" borderId="1" xfId="0" applyNumberFormat="1" applyFont="1" applyFill="1" applyBorder="1" applyAlignment="1">
      <alignment horizontal="center" vertical="center" wrapText="1"/>
    </xf>
    <xf numFmtId="49" fontId="49" fillId="3" borderId="5" xfId="0" applyNumberFormat="1" applyFont="1" applyFill="1" applyBorder="1" applyAlignment="1">
      <alignment horizontal="center" vertical="center"/>
    </xf>
    <xf numFmtId="164" fontId="49" fillId="3" borderId="5" xfId="0" applyNumberFormat="1" applyFont="1" applyFill="1" applyBorder="1" applyAlignment="1">
      <alignment horizontal="center" vertical="center"/>
    </xf>
    <xf numFmtId="0" fontId="58" fillId="2" borderId="1" xfId="0" applyFont="1" applyFill="1" applyBorder="1" applyAlignment="1">
      <alignment horizontal="left" vertical="top" wrapText="1"/>
    </xf>
    <xf numFmtId="2" fontId="48" fillId="2" borderId="1" xfId="0" applyNumberFormat="1" applyFont="1" applyFill="1" applyBorder="1" applyAlignment="1">
      <alignment horizontal="center" vertical="center"/>
    </xf>
    <xf numFmtId="168" fontId="49" fillId="3" borderId="1" xfId="0" applyNumberFormat="1" applyFont="1" applyFill="1" applyBorder="1" applyAlignment="1">
      <alignment horizontal="center" vertical="center"/>
    </xf>
    <xf numFmtId="168" fontId="49" fillId="3" borderId="1" xfId="0" applyNumberFormat="1" applyFont="1" applyFill="1" applyBorder="1" applyAlignment="1">
      <alignment horizontal="center" vertical="center" wrapText="1"/>
    </xf>
    <xf numFmtId="1" fontId="48" fillId="2" borderId="1" xfId="0" applyNumberFormat="1" applyFont="1" applyFill="1" applyBorder="1" applyAlignment="1">
      <alignment horizontal="center" vertical="center"/>
    </xf>
    <xf numFmtId="1" fontId="49" fillId="3" borderId="1" xfId="0" applyNumberFormat="1" applyFont="1" applyFill="1" applyBorder="1" applyAlignment="1">
      <alignment horizontal="center" vertical="center"/>
    </xf>
    <xf numFmtId="2" fontId="49" fillId="3" borderId="1" xfId="0" applyNumberFormat="1" applyFont="1" applyFill="1" applyBorder="1" applyAlignment="1">
      <alignment horizontal="center" vertical="center"/>
    </xf>
    <xf numFmtId="2" fontId="49" fillId="3" borderId="1" xfId="0" applyNumberFormat="1" applyFont="1" applyFill="1" applyBorder="1" applyAlignment="1">
      <alignment horizontal="center" vertical="center" wrapText="1"/>
    </xf>
    <xf numFmtId="0" fontId="57" fillId="2" borderId="1" xfId="0" applyFont="1" applyFill="1" applyBorder="1" applyAlignment="1">
      <alignment horizontal="left" vertical="top" wrapText="1"/>
    </xf>
    <xf numFmtId="168" fontId="50" fillId="2" borderId="1" xfId="0" applyNumberFormat="1" applyFont="1" applyFill="1" applyBorder="1" applyAlignment="1">
      <alignment horizontal="left" vertical="top" wrapText="1"/>
    </xf>
    <xf numFmtId="1" fontId="49" fillId="2" borderId="1" xfId="0" applyNumberFormat="1" applyFont="1" applyFill="1" applyBorder="1" applyAlignment="1">
      <alignment horizontal="center" vertical="center"/>
    </xf>
    <xf numFmtId="2" fontId="49" fillId="2" borderId="1" xfId="0" applyNumberFormat="1" applyFont="1" applyFill="1" applyBorder="1" applyAlignment="1">
      <alignment horizontal="center" vertical="center"/>
    </xf>
    <xf numFmtId="2" fontId="49" fillId="2" borderId="1" xfId="0" applyNumberFormat="1" applyFont="1" applyFill="1" applyBorder="1" applyAlignment="1">
      <alignment horizontal="center" vertical="center" wrapText="1"/>
    </xf>
    <xf numFmtId="168" fontId="49" fillId="2" borderId="1" xfId="0" applyNumberFormat="1" applyFont="1" applyFill="1" applyBorder="1" applyAlignment="1">
      <alignment horizontal="center" vertical="center" wrapText="1"/>
    </xf>
    <xf numFmtId="0" fontId="48" fillId="0" borderId="1" xfId="0" applyFont="1" applyFill="1" applyBorder="1" applyAlignment="1">
      <alignment horizontal="center" vertical="center"/>
    </xf>
    <xf numFmtId="0" fontId="48" fillId="2" borderId="1" xfId="0" applyFont="1" applyFill="1" applyBorder="1" applyAlignment="1">
      <alignment horizontal="center" vertical="center"/>
    </xf>
    <xf numFmtId="0" fontId="48" fillId="0" borderId="7" xfId="0" applyFont="1" applyFill="1" applyBorder="1" applyAlignment="1">
      <alignment horizontal="center" vertical="center"/>
    </xf>
    <xf numFmtId="0" fontId="50" fillId="2" borderId="8" xfId="0" applyFont="1" applyFill="1" applyBorder="1" applyAlignment="1">
      <alignment horizontal="left" vertical="center" wrapText="1"/>
    </xf>
    <xf numFmtId="49" fontId="55" fillId="0" borderId="10" xfId="0" applyNumberFormat="1" applyFont="1" applyFill="1" applyBorder="1" applyAlignment="1">
      <alignment horizontal="center" vertical="center"/>
    </xf>
    <xf numFmtId="0" fontId="48" fillId="3" borderId="7" xfId="0" applyFont="1" applyFill="1" applyBorder="1" applyAlignment="1">
      <alignment horizontal="center" vertical="center" wrapText="1"/>
    </xf>
    <xf numFmtId="49" fontId="55" fillId="3" borderId="10" xfId="0" applyNumberFormat="1" applyFont="1" applyFill="1" applyBorder="1" applyAlignment="1">
      <alignment horizontal="center" vertical="center"/>
    </xf>
    <xf numFmtId="0" fontId="49" fillId="3" borderId="7" xfId="0" applyFont="1" applyFill="1" applyBorder="1" applyAlignment="1">
      <alignment horizontal="center" vertical="top" wrapText="1"/>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7" xfId="0" applyFont="1" applyFill="1" applyBorder="1" applyAlignment="1">
      <alignment horizontal="center" vertical="center"/>
    </xf>
    <xf numFmtId="0" fontId="48" fillId="0" borderId="7" xfId="0" applyFont="1" applyFill="1" applyBorder="1" applyAlignment="1">
      <alignment horizontal="center" vertical="center"/>
    </xf>
    <xf numFmtId="164" fontId="50" fillId="2" borderId="1" xfId="0" applyNumberFormat="1" applyFont="1" applyFill="1" applyBorder="1" applyAlignment="1">
      <alignment horizontal="center" vertical="center" wrapText="1"/>
    </xf>
    <xf numFmtId="164" fontId="49" fillId="2" borderId="5" xfId="0" applyNumberFormat="1" applyFont="1" applyFill="1" applyBorder="1" applyAlignment="1">
      <alignment horizontal="center" vertical="center"/>
    </xf>
    <xf numFmtId="0" fontId="48" fillId="2" borderId="6" xfId="0" applyFont="1" applyFill="1" applyBorder="1" applyAlignment="1">
      <alignment horizontal="center" vertical="center" wrapText="1"/>
    </xf>
    <xf numFmtId="0" fontId="49" fillId="2" borderId="6" xfId="0" applyFont="1" applyFill="1" applyBorder="1" applyAlignment="1">
      <alignment horizontal="center" vertical="center" wrapText="1"/>
    </xf>
    <xf numFmtId="164" fontId="53" fillId="2" borderId="0" xfId="0" applyNumberFormat="1" applyFont="1" applyFill="1" applyBorder="1" applyAlignment="1">
      <alignment horizontal="center" vertical="center" wrapText="1"/>
    </xf>
    <xf numFmtId="0" fontId="48" fillId="2" borderId="6" xfId="0" applyFont="1" applyFill="1" applyBorder="1" applyAlignment="1">
      <alignment horizontal="center" vertical="center"/>
    </xf>
    <xf numFmtId="0" fontId="48" fillId="0" borderId="1" xfId="0" applyFont="1" applyFill="1" applyBorder="1" applyAlignment="1">
      <alignment horizontal="center" vertical="center"/>
    </xf>
    <xf numFmtId="49" fontId="56" fillId="0" borderId="10" xfId="0" applyNumberFormat="1" applyFont="1" applyFill="1" applyBorder="1" applyAlignment="1">
      <alignment horizontal="center" vertical="center"/>
    </xf>
    <xf numFmtId="49" fontId="55" fillId="0" borderId="34" xfId="184" applyNumberFormat="1" applyFont="1" applyBorder="1" applyAlignment="1">
      <alignment horizontal="center" vertical="center"/>
    </xf>
    <xf numFmtId="49" fontId="56" fillId="0" borderId="34" xfId="184" applyNumberFormat="1" applyFont="1" applyBorder="1" applyAlignment="1">
      <alignment horizontal="center" vertical="center"/>
    </xf>
    <xf numFmtId="49" fontId="55" fillId="0" borderId="34" xfId="184" applyNumberFormat="1" applyFont="1" applyFill="1" applyBorder="1" applyAlignment="1">
      <alignment horizontal="center" vertical="center"/>
    </xf>
    <xf numFmtId="49" fontId="55" fillId="0" borderId="35" xfId="184" applyNumberFormat="1" applyFont="1" applyBorder="1" applyAlignment="1">
      <alignment horizontal="center" vertical="center"/>
    </xf>
    <xf numFmtId="0" fontId="56" fillId="0" borderId="31" xfId="184" applyNumberFormat="1" applyFont="1" applyBorder="1" applyAlignment="1">
      <alignment horizontal="left" wrapText="1"/>
    </xf>
    <xf numFmtId="0" fontId="50" fillId="49" borderId="8" xfId="0" applyFont="1" applyFill="1" applyBorder="1" applyAlignment="1">
      <alignment horizontal="left" vertical="center" wrapText="1"/>
    </xf>
    <xf numFmtId="49" fontId="55" fillId="49" borderId="10" xfId="0" applyNumberFormat="1" applyFont="1" applyFill="1" applyBorder="1" applyAlignment="1">
      <alignment horizontal="center" vertical="center"/>
    </xf>
    <xf numFmtId="164" fontId="49" fillId="49" borderId="7" xfId="0" applyNumberFormat="1" applyFont="1" applyFill="1" applyBorder="1" applyAlignment="1">
      <alignment horizontal="center" vertical="center"/>
    </xf>
    <xf numFmtId="0" fontId="55" fillId="2" borderId="1" xfId="0" applyNumberFormat="1" applyFont="1" applyFill="1" applyBorder="1" applyAlignment="1">
      <alignment horizontal="left" vertical="top" wrapText="1"/>
    </xf>
    <xf numFmtId="0" fontId="71" fillId="0" borderId="1" xfId="0" applyFont="1" applyBorder="1" applyAlignment="1">
      <alignment horizontal="center" vertical="center" wrapText="1"/>
    </xf>
    <xf numFmtId="0" fontId="56" fillId="2" borderId="1" xfId="0" applyNumberFormat="1" applyFont="1" applyFill="1" applyBorder="1" applyAlignment="1">
      <alignment horizontal="left" vertical="top" wrapText="1"/>
    </xf>
    <xf numFmtId="0" fontId="48" fillId="0" borderId="1" xfId="0" applyFont="1" applyBorder="1" applyAlignment="1">
      <alignment horizontal="center" vertical="center" wrapText="1"/>
    </xf>
    <xf numFmtId="0" fontId="49" fillId="0" borderId="1" xfId="0" applyFont="1" applyBorder="1" applyAlignment="1">
      <alignment horizontal="center" vertical="center" wrapText="1"/>
    </xf>
    <xf numFmtId="0" fontId="57" fillId="0" borderId="1" xfId="0" applyFont="1" applyBorder="1" applyAlignment="1">
      <alignment horizontal="left" vertical="center" wrapText="1"/>
    </xf>
    <xf numFmtId="0" fontId="58" fillId="0" borderId="1" xfId="0" applyFont="1" applyBorder="1" applyAlignment="1">
      <alignment horizontal="left" vertical="center" wrapText="1"/>
    </xf>
    <xf numFmtId="0" fontId="58" fillId="0" borderId="1" xfId="0" applyFont="1" applyBorder="1" applyAlignment="1">
      <alignment horizontal="left" vertical="top" wrapText="1"/>
    </xf>
    <xf numFmtId="164" fontId="50" fillId="2" borderId="5" xfId="0" applyNumberFormat="1" applyFont="1" applyFill="1" applyBorder="1" applyAlignment="1">
      <alignment horizontal="center" vertical="center" wrapText="1"/>
    </xf>
    <xf numFmtId="164" fontId="50" fillId="2" borderId="6" xfId="0" applyNumberFormat="1" applyFont="1" applyFill="1" applyBorder="1" applyAlignment="1">
      <alignment horizontal="center" vertical="center" wrapText="1"/>
    </xf>
    <xf numFmtId="164" fontId="50" fillId="2" borderId="7" xfId="0" applyNumberFormat="1" applyFont="1" applyFill="1" applyBorder="1" applyAlignment="1">
      <alignment horizontal="center" vertical="center" wrapText="1"/>
    </xf>
    <xf numFmtId="0" fontId="50" fillId="2" borderId="1" xfId="0" applyFont="1" applyFill="1" applyBorder="1" applyAlignment="1">
      <alignment horizontal="left" vertical="top" wrapText="1"/>
    </xf>
    <xf numFmtId="168" fontId="48" fillId="3" borderId="1" xfId="0" applyNumberFormat="1" applyFont="1" applyFill="1" applyBorder="1" applyAlignment="1">
      <alignment horizontal="center" vertical="center"/>
    </xf>
    <xf numFmtId="169" fontId="48" fillId="3" borderId="1" xfId="0" applyNumberFormat="1" applyFont="1" applyFill="1" applyBorder="1" applyAlignment="1">
      <alignment horizontal="center" vertical="center"/>
    </xf>
    <xf numFmtId="169" fontId="49" fillId="3" borderId="1" xfId="0" applyNumberFormat="1" applyFont="1" applyFill="1" applyBorder="1" applyAlignment="1">
      <alignment horizontal="center" vertical="center"/>
    </xf>
    <xf numFmtId="169" fontId="49" fillId="2" borderId="1" xfId="0" applyNumberFormat="1" applyFont="1" applyFill="1" applyBorder="1" applyAlignment="1">
      <alignment horizontal="center" vertical="center"/>
    </xf>
    <xf numFmtId="0" fontId="12" fillId="3" borderId="1" xfId="0" applyFont="1" applyFill="1" applyBorder="1" applyAlignment="1">
      <alignment horizontal="center" vertical="center"/>
    </xf>
    <xf numFmtId="49" fontId="50" fillId="3" borderId="1" xfId="0" applyNumberFormat="1" applyFont="1" applyFill="1" applyBorder="1" applyAlignment="1">
      <alignment horizontal="center" vertical="center"/>
    </xf>
    <xf numFmtId="0" fontId="48" fillId="3" borderId="5" xfId="0" applyFont="1" applyFill="1" applyBorder="1" applyAlignment="1">
      <alignment horizontal="center" vertical="center"/>
    </xf>
    <xf numFmtId="3" fontId="49" fillId="0" borderId="1"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164" fontId="50" fillId="2" borderId="1" xfId="0" applyNumberFormat="1" applyFont="1" applyFill="1" applyBorder="1" applyAlignment="1">
      <alignment horizontal="center" vertical="center" wrapText="1"/>
    </xf>
    <xf numFmtId="49" fontId="48" fillId="0" borderId="5" xfId="0" applyNumberFormat="1" applyFont="1" applyFill="1" applyBorder="1" applyAlignment="1">
      <alignment horizontal="center" vertical="center" wrapText="1"/>
    </xf>
    <xf numFmtId="49" fontId="48" fillId="0" borderId="6" xfId="0" applyNumberFormat="1" applyFont="1" applyFill="1" applyBorder="1" applyAlignment="1">
      <alignment horizontal="center" vertical="center" wrapText="1"/>
    </xf>
    <xf numFmtId="49" fontId="48" fillId="0" borderId="7" xfId="0" applyNumberFormat="1" applyFont="1" applyFill="1" applyBorder="1" applyAlignment="1">
      <alignment horizontal="center" vertical="center" wrapText="1"/>
    </xf>
    <xf numFmtId="0" fontId="48" fillId="0" borderId="5"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7" xfId="0" applyFont="1" applyFill="1" applyBorder="1" applyAlignment="1">
      <alignment horizontal="center" vertical="center"/>
    </xf>
    <xf numFmtId="0" fontId="48" fillId="2" borderId="5"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8" fillId="2" borderId="7" xfId="0" applyFont="1" applyFill="1" applyBorder="1" applyAlignment="1">
      <alignment horizontal="center" vertical="center" wrapText="1"/>
    </xf>
    <xf numFmtId="49" fontId="48" fillId="0" borderId="5" xfId="0" applyNumberFormat="1" applyFont="1" applyFill="1" applyBorder="1" applyAlignment="1">
      <alignment horizontal="center" vertical="top" wrapText="1"/>
    </xf>
    <xf numFmtId="49" fontId="48" fillId="0" borderId="6" xfId="0" applyNumberFormat="1" applyFont="1" applyFill="1" applyBorder="1" applyAlignment="1">
      <alignment horizontal="center" vertical="top" wrapText="1"/>
    </xf>
    <xf numFmtId="49" fontId="48" fillId="0" borderId="7" xfId="0" applyNumberFormat="1" applyFont="1" applyFill="1" applyBorder="1" applyAlignment="1">
      <alignment horizontal="center" vertical="top" wrapText="1"/>
    </xf>
    <xf numFmtId="0" fontId="49" fillId="2" borderId="5"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7" xfId="0" applyFont="1" applyFill="1" applyBorder="1" applyAlignment="1">
      <alignment horizontal="center" vertical="center" wrapText="1"/>
    </xf>
    <xf numFmtId="0" fontId="49" fillId="2" borderId="5" xfId="0" applyFont="1" applyFill="1" applyBorder="1" applyAlignment="1">
      <alignment horizontal="center" vertical="top" wrapText="1"/>
    </xf>
    <xf numFmtId="0" fontId="49" fillId="2" borderId="6" xfId="0" applyFont="1" applyFill="1" applyBorder="1" applyAlignment="1">
      <alignment horizontal="center" vertical="top" wrapText="1"/>
    </xf>
    <xf numFmtId="0" fontId="49" fillId="2" borderId="7" xfId="0" applyFont="1" applyFill="1" applyBorder="1" applyAlignment="1">
      <alignment horizontal="center" vertical="top" wrapText="1"/>
    </xf>
    <xf numFmtId="0" fontId="48" fillId="0" borderId="5"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0"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horizontal="center" vertical="center"/>
    </xf>
    <xf numFmtId="0" fontId="48" fillId="2" borderId="1" xfId="0" applyFont="1" applyFill="1" applyBorder="1" applyAlignment="1">
      <alignment horizontal="center" vertical="center"/>
    </xf>
    <xf numFmtId="0" fontId="48" fillId="2" borderId="7" xfId="0" applyFont="1" applyFill="1" applyBorder="1" applyAlignment="1">
      <alignment horizontal="center" vertical="center"/>
    </xf>
    <xf numFmtId="0" fontId="48" fillId="0" borderId="7" xfId="0" applyFont="1" applyFill="1" applyBorder="1" applyAlignment="1">
      <alignment horizontal="center" vertical="center" wrapText="1"/>
    </xf>
    <xf numFmtId="0" fontId="48" fillId="0" borderId="23" xfId="0" applyFont="1" applyFill="1" applyBorder="1" applyAlignment="1">
      <alignment horizontal="center" vertical="center"/>
    </xf>
    <xf numFmtId="0" fontId="50" fillId="0" borderId="5"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49" fontId="50" fillId="0" borderId="5" xfId="0" applyNumberFormat="1" applyFont="1" applyFill="1" applyBorder="1" applyAlignment="1">
      <alignment horizontal="center" vertical="center"/>
    </xf>
    <xf numFmtId="49" fontId="50" fillId="0" borderId="6" xfId="0" applyNumberFormat="1" applyFont="1" applyFill="1" applyBorder="1" applyAlignment="1">
      <alignment horizontal="center" vertical="center"/>
    </xf>
    <xf numFmtId="49" fontId="50" fillId="0" borderId="7" xfId="0" applyNumberFormat="1" applyFont="1" applyFill="1" applyBorder="1" applyAlignment="1">
      <alignment horizontal="center" vertical="center"/>
    </xf>
    <xf numFmtId="164" fontId="50" fillId="0" borderId="5" xfId="0" applyNumberFormat="1" applyFont="1" applyFill="1" applyBorder="1" applyAlignment="1">
      <alignment horizontal="center" vertical="center" wrapText="1"/>
    </xf>
    <xf numFmtId="164" fontId="50" fillId="0" borderId="6" xfId="0" applyNumberFormat="1" applyFont="1" applyFill="1" applyBorder="1" applyAlignment="1">
      <alignment horizontal="center" vertical="center" wrapText="1"/>
    </xf>
    <xf numFmtId="164" fontId="50" fillId="0" borderId="7" xfId="0" applyNumberFormat="1" applyFont="1" applyFill="1" applyBorder="1" applyAlignment="1">
      <alignment horizontal="center" vertical="center" wrapText="1"/>
    </xf>
    <xf numFmtId="164" fontId="50" fillId="2" borderId="1" xfId="0" applyNumberFormat="1" applyFont="1" applyFill="1" applyBorder="1" applyAlignment="1">
      <alignment horizontal="center" vertical="center" wrapText="1"/>
    </xf>
    <xf numFmtId="164" fontId="49" fillId="2" borderId="5" xfId="0" applyNumberFormat="1" applyFont="1" applyFill="1" applyBorder="1" applyAlignment="1">
      <alignment horizontal="center" vertical="center"/>
    </xf>
    <xf numFmtId="164" fontId="49" fillId="2" borderId="6" xfId="0" applyNumberFormat="1" applyFont="1" applyFill="1" applyBorder="1" applyAlignment="1">
      <alignment horizontal="center" vertical="center"/>
    </xf>
    <xf numFmtId="164" fontId="49" fillId="2" borderId="7" xfId="0" applyNumberFormat="1" applyFont="1" applyFill="1" applyBorder="1" applyAlignment="1">
      <alignment horizontal="center" vertical="center"/>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53" fillId="2" borderId="5" xfId="0" applyFont="1" applyFill="1" applyBorder="1" applyAlignment="1">
      <alignment horizontal="center" vertical="center" wrapText="1"/>
    </xf>
    <xf numFmtId="0" fontId="53" fillId="2" borderId="6" xfId="0" applyFont="1" applyFill="1" applyBorder="1" applyAlignment="1">
      <alignment horizontal="center" vertical="center" wrapText="1"/>
    </xf>
    <xf numFmtId="0" fontId="53" fillId="2" borderId="1" xfId="0" applyFont="1" applyFill="1" applyBorder="1" applyAlignment="1">
      <alignment horizontal="center" vertical="center" wrapText="1"/>
    </xf>
    <xf numFmtId="49" fontId="48" fillId="2" borderId="8" xfId="0" applyNumberFormat="1" applyFont="1" applyFill="1" applyBorder="1" applyAlignment="1">
      <alignment horizontal="center" vertical="center" wrapText="1"/>
    </xf>
    <xf numFmtId="49" fontId="48" fillId="2" borderId="9" xfId="0" applyNumberFormat="1" applyFont="1" applyFill="1" applyBorder="1" applyAlignment="1">
      <alignment horizontal="center" vertical="center" wrapText="1"/>
    </xf>
    <xf numFmtId="49" fontId="48" fillId="2" borderId="10" xfId="0" applyNumberFormat="1" applyFont="1" applyFill="1" applyBorder="1" applyAlignment="1">
      <alignment horizontal="center" vertical="center" wrapText="1"/>
    </xf>
    <xf numFmtId="49" fontId="53" fillId="2" borderId="5" xfId="0" applyNumberFormat="1" applyFont="1" applyFill="1" applyBorder="1" applyAlignment="1">
      <alignment horizontal="center" vertical="center" wrapText="1"/>
    </xf>
    <xf numFmtId="49" fontId="53" fillId="2" borderId="6" xfId="0" applyNumberFormat="1" applyFont="1" applyFill="1" applyBorder="1" applyAlignment="1">
      <alignment horizontal="center" vertical="center" wrapText="1"/>
    </xf>
    <xf numFmtId="49" fontId="53" fillId="2" borderId="7" xfId="0" applyNumberFormat="1" applyFont="1" applyFill="1" applyBorder="1" applyAlignment="1">
      <alignment horizontal="center" vertical="center" wrapText="1"/>
    </xf>
    <xf numFmtId="0" fontId="53" fillId="2" borderId="7" xfId="0" applyFont="1" applyFill="1" applyBorder="1" applyAlignment="1">
      <alignment horizontal="center" vertical="center" wrapText="1"/>
    </xf>
    <xf numFmtId="0" fontId="51" fillId="3" borderId="8" xfId="0" applyFont="1" applyFill="1" applyBorder="1" applyAlignment="1">
      <alignment horizontal="left" vertical="center"/>
    </xf>
    <xf numFmtId="0" fontId="51" fillId="3" borderId="9" xfId="0" applyFont="1" applyFill="1" applyBorder="1" applyAlignment="1">
      <alignment horizontal="left" vertical="center"/>
    </xf>
    <xf numFmtId="0" fontId="51" fillId="3" borderId="10" xfId="0" applyFont="1" applyFill="1" applyBorder="1" applyAlignment="1">
      <alignment horizontal="left" vertical="center"/>
    </xf>
    <xf numFmtId="0" fontId="48" fillId="2" borderId="5" xfId="0" quotePrefix="1" applyFont="1" applyFill="1" applyBorder="1" applyAlignment="1">
      <alignment horizontal="center" vertical="center" wrapText="1"/>
    </xf>
    <xf numFmtId="0" fontId="48" fillId="2" borderId="6" xfId="0" quotePrefix="1" applyFont="1" applyFill="1" applyBorder="1" applyAlignment="1">
      <alignment horizontal="center" vertical="center" wrapText="1"/>
    </xf>
    <xf numFmtId="0" fontId="48" fillId="2" borderId="7" xfId="0" quotePrefix="1" applyFont="1" applyFill="1" applyBorder="1" applyAlignment="1">
      <alignment horizontal="center" vertical="center" wrapText="1"/>
    </xf>
    <xf numFmtId="49" fontId="48" fillId="2" borderId="2" xfId="0" applyNumberFormat="1" applyFont="1" applyFill="1" applyBorder="1" applyAlignment="1">
      <alignment horizontal="center" vertical="center"/>
    </xf>
    <xf numFmtId="49" fontId="48" fillId="2" borderId="3" xfId="0" applyNumberFormat="1" applyFont="1" applyFill="1" applyBorder="1" applyAlignment="1">
      <alignment horizontal="center" vertical="center"/>
    </xf>
    <xf numFmtId="49" fontId="48" fillId="2" borderId="4" xfId="0" applyNumberFormat="1" applyFont="1" applyFill="1" applyBorder="1" applyAlignment="1">
      <alignment horizontal="center" vertical="center"/>
    </xf>
    <xf numFmtId="49" fontId="48" fillId="2" borderId="11" xfId="0" applyNumberFormat="1" applyFont="1" applyFill="1" applyBorder="1" applyAlignment="1">
      <alignment horizontal="center" vertical="center"/>
    </xf>
    <xf numFmtId="49" fontId="48" fillId="2" borderId="0" xfId="0" applyNumberFormat="1" applyFont="1" applyFill="1" applyBorder="1" applyAlignment="1">
      <alignment horizontal="center" vertical="center"/>
    </xf>
    <xf numFmtId="49" fontId="48" fillId="2" borderId="32" xfId="0" applyNumberFormat="1" applyFont="1" applyFill="1" applyBorder="1" applyAlignment="1">
      <alignment horizontal="center" vertical="center"/>
    </xf>
    <xf numFmtId="49" fontId="48" fillId="2" borderId="24" xfId="0" applyNumberFormat="1" applyFont="1" applyFill="1" applyBorder="1" applyAlignment="1">
      <alignment horizontal="center" vertical="center"/>
    </xf>
    <xf numFmtId="49" fontId="48" fillId="2" borderId="23" xfId="0" applyNumberFormat="1" applyFont="1" applyFill="1" applyBorder="1" applyAlignment="1">
      <alignment horizontal="center" vertical="center"/>
    </xf>
    <xf numFmtId="49" fontId="48" fillId="2" borderId="25" xfId="0" applyNumberFormat="1" applyFont="1" applyFill="1" applyBorder="1" applyAlignment="1">
      <alignment horizontal="center" vertical="center"/>
    </xf>
    <xf numFmtId="49" fontId="48" fillId="2" borderId="5" xfId="0" applyNumberFormat="1" applyFont="1" applyFill="1" applyBorder="1" applyAlignment="1">
      <alignment horizontal="center" vertical="center" wrapText="1"/>
    </xf>
    <xf numFmtId="49" fontId="48" fillId="2" borderId="6" xfId="0" applyNumberFormat="1" applyFont="1" applyFill="1" applyBorder="1" applyAlignment="1">
      <alignment horizontal="center" vertical="center" wrapText="1"/>
    </xf>
    <xf numFmtId="0" fontId="56" fillId="2" borderId="5" xfId="0" applyNumberFormat="1" applyFont="1" applyFill="1" applyBorder="1" applyAlignment="1">
      <alignment horizontal="center" vertical="center" wrapText="1"/>
    </xf>
    <xf numFmtId="0" fontId="56" fillId="2" borderId="7" xfId="0" applyNumberFormat="1" applyFont="1" applyFill="1" applyBorder="1" applyAlignment="1">
      <alignment horizontal="center" vertical="center" wrapText="1"/>
    </xf>
    <xf numFmtId="49" fontId="56" fillId="2" borderId="2" xfId="0" applyNumberFormat="1" applyFont="1" applyFill="1" applyBorder="1" applyAlignment="1">
      <alignment horizontal="center" vertical="center"/>
    </xf>
    <xf numFmtId="49" fontId="56" fillId="2" borderId="3" xfId="0" applyNumberFormat="1" applyFont="1" applyFill="1" applyBorder="1" applyAlignment="1">
      <alignment horizontal="center" vertical="center"/>
    </xf>
    <xf numFmtId="49" fontId="56" fillId="2" borderId="4" xfId="0" applyNumberFormat="1" applyFont="1" applyFill="1" applyBorder="1" applyAlignment="1">
      <alignment horizontal="center" vertical="center"/>
    </xf>
    <xf numFmtId="49" fontId="56" fillId="2" borderId="24" xfId="0" applyNumberFormat="1" applyFont="1" applyFill="1" applyBorder="1" applyAlignment="1">
      <alignment horizontal="center" vertical="center"/>
    </xf>
    <xf numFmtId="49" fontId="56" fillId="2" borderId="23" xfId="0" applyNumberFormat="1" applyFont="1" applyFill="1" applyBorder="1" applyAlignment="1">
      <alignment horizontal="center" vertical="center"/>
    </xf>
    <xf numFmtId="49" fontId="56" fillId="2" borderId="25" xfId="0" applyNumberFormat="1" applyFont="1" applyFill="1" applyBorder="1" applyAlignment="1">
      <alignment horizontal="center" vertical="center"/>
    </xf>
    <xf numFmtId="0" fontId="60" fillId="2" borderId="5"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49" fillId="2" borderId="5" xfId="0" applyFont="1" applyFill="1" applyBorder="1" applyAlignment="1">
      <alignment horizontal="center" vertical="center"/>
    </xf>
    <xf numFmtId="0" fontId="49" fillId="2" borderId="6" xfId="0" applyFont="1" applyFill="1" applyBorder="1" applyAlignment="1">
      <alignment horizontal="center" vertical="center"/>
    </xf>
    <xf numFmtId="49" fontId="49" fillId="2" borderId="5" xfId="0" applyNumberFormat="1" applyFont="1" applyFill="1" applyBorder="1" applyAlignment="1">
      <alignment horizontal="center" vertical="center"/>
    </xf>
    <xf numFmtId="49" fontId="49" fillId="2" borderId="6" xfId="0" applyNumberFormat="1" applyFont="1" applyFill="1" applyBorder="1" applyAlignment="1">
      <alignment horizontal="center" vertical="center"/>
    </xf>
    <xf numFmtId="164" fontId="50" fillId="4" borderId="1" xfId="0" applyNumberFormat="1" applyFont="1" applyFill="1" applyBorder="1" applyAlignment="1">
      <alignment horizontal="center" vertical="center" wrapText="1"/>
    </xf>
    <xf numFmtId="164" fontId="53" fillId="2" borderId="0" xfId="0" applyNumberFormat="1" applyFont="1" applyFill="1" applyBorder="1" applyAlignment="1">
      <alignment horizontal="center" vertical="center" wrapText="1"/>
    </xf>
    <xf numFmtId="0" fontId="53" fillId="2" borderId="0" xfId="0" applyFont="1" applyFill="1" applyBorder="1" applyAlignment="1">
      <alignment horizontal="center" vertical="top" wrapText="1"/>
    </xf>
    <xf numFmtId="0" fontId="50" fillId="2" borderId="0" xfId="0" applyFont="1" applyFill="1" applyBorder="1" applyAlignment="1">
      <alignment horizontal="center" vertical="center"/>
    </xf>
    <xf numFmtId="0" fontId="50" fillId="4" borderId="1" xfId="0" applyFont="1" applyFill="1" applyBorder="1" applyAlignment="1">
      <alignment horizontal="center" vertical="center" wrapText="1"/>
    </xf>
    <xf numFmtId="0" fontId="50" fillId="4" borderId="2" xfId="1" applyFont="1" applyFill="1" applyBorder="1" applyAlignment="1">
      <alignment horizontal="center" vertical="center" wrapText="1"/>
    </xf>
    <xf numFmtId="0" fontId="50" fillId="4" borderId="3" xfId="1" applyFont="1" applyFill="1" applyBorder="1" applyAlignment="1">
      <alignment horizontal="center" vertical="center" wrapText="1"/>
    </xf>
    <xf numFmtId="0" fontId="50" fillId="4" borderId="4" xfId="1"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3" xfId="0" applyFont="1" applyFill="1" applyBorder="1" applyAlignment="1">
      <alignment horizontal="center" vertical="center" wrapText="1"/>
    </xf>
    <xf numFmtId="0" fontId="50" fillId="4" borderId="4" xfId="0" applyFont="1" applyFill="1" applyBorder="1" applyAlignment="1">
      <alignment horizontal="center" vertical="center" wrapText="1"/>
    </xf>
    <xf numFmtId="0" fontId="50" fillId="4" borderId="5" xfId="0" applyFont="1" applyFill="1" applyBorder="1" applyAlignment="1">
      <alignment horizontal="center" vertical="center" wrapText="1"/>
    </xf>
    <xf numFmtId="0" fontId="50" fillId="4" borderId="6"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5" xfId="1" applyFont="1" applyFill="1" applyBorder="1" applyAlignment="1">
      <alignment horizontal="center" vertical="center" wrapText="1"/>
    </xf>
    <xf numFmtId="0" fontId="50" fillId="4" borderId="7" xfId="1" applyFont="1" applyFill="1" applyBorder="1" applyAlignment="1">
      <alignment horizontal="center" vertical="center" wrapText="1"/>
    </xf>
    <xf numFmtId="49" fontId="50" fillId="4" borderId="1" xfId="0" applyNumberFormat="1" applyFont="1" applyFill="1" applyBorder="1" applyAlignment="1">
      <alignment horizontal="center" vertical="center" wrapText="1"/>
    </xf>
    <xf numFmtId="49" fontId="50" fillId="4" borderId="5" xfId="0" applyNumberFormat="1" applyFont="1" applyFill="1" applyBorder="1" applyAlignment="1">
      <alignment horizontal="center" vertical="center" wrapText="1"/>
    </xf>
    <xf numFmtId="49" fontId="50" fillId="4" borderId="7" xfId="0" applyNumberFormat="1" applyFont="1" applyFill="1" applyBorder="1" applyAlignment="1">
      <alignment horizontal="center" vertical="center" wrapText="1"/>
    </xf>
    <xf numFmtId="0" fontId="48" fillId="2" borderId="2" xfId="0" applyFont="1" applyFill="1" applyBorder="1" applyAlignment="1">
      <alignment horizontal="center" vertical="center"/>
    </xf>
    <xf numFmtId="0" fontId="48" fillId="2" borderId="11" xfId="0" applyFont="1" applyFill="1" applyBorder="1" applyAlignment="1">
      <alignment horizontal="center" vertical="center"/>
    </xf>
    <xf numFmtId="0" fontId="48" fillId="2" borderId="24" xfId="0" applyFont="1" applyFill="1" applyBorder="1" applyAlignment="1">
      <alignment horizontal="center" vertical="center"/>
    </xf>
    <xf numFmtId="0" fontId="49" fillId="2" borderId="24" xfId="0" applyFont="1" applyFill="1" applyBorder="1" applyAlignment="1">
      <alignment horizontal="center" vertical="center"/>
    </xf>
    <xf numFmtId="0" fontId="49" fillId="2" borderId="23" xfId="0" applyFont="1" applyFill="1" applyBorder="1" applyAlignment="1">
      <alignment horizontal="center" vertical="center"/>
    </xf>
    <xf numFmtId="0" fontId="49" fillId="2" borderId="25" xfId="0" applyFont="1" applyFill="1" applyBorder="1" applyAlignment="1">
      <alignment horizontal="center" vertical="center"/>
    </xf>
    <xf numFmtId="0" fontId="53" fillId="2" borderId="5" xfId="0" applyFont="1" applyFill="1" applyBorder="1" applyAlignment="1">
      <alignment horizontal="center" vertical="center"/>
    </xf>
    <xf numFmtId="0" fontId="53" fillId="2" borderId="6" xfId="0" applyFont="1" applyFill="1" applyBorder="1" applyAlignment="1">
      <alignment horizontal="center" vertical="center"/>
    </xf>
    <xf numFmtId="0" fontId="53" fillId="2" borderId="7" xfId="0" applyFont="1" applyFill="1" applyBorder="1" applyAlignment="1">
      <alignment horizontal="center" vertical="center"/>
    </xf>
    <xf numFmtId="0" fontId="50" fillId="2" borderId="5" xfId="0" applyFont="1" applyFill="1" applyBorder="1" applyAlignment="1">
      <alignment horizontal="center" vertical="center" wrapText="1"/>
    </xf>
    <xf numFmtId="0" fontId="50" fillId="2" borderId="6" xfId="0" applyFont="1" applyFill="1" applyBorder="1" applyAlignment="1">
      <alignment horizontal="center" vertical="center" wrapText="1"/>
    </xf>
    <xf numFmtId="0" fontId="50" fillId="2" borderId="7" xfId="0" applyFont="1" applyFill="1" applyBorder="1" applyAlignment="1">
      <alignment horizontal="center" vertical="center" wrapText="1"/>
    </xf>
  </cellXfs>
  <cellStyles count="185">
    <cellStyle name="_Прил-е 22 по остаткам бюдж средств" xfId="12"/>
    <cellStyle name="20% - Акцент1 2" xfId="13"/>
    <cellStyle name="20% - Акцент1 2 2" xfId="14"/>
    <cellStyle name="20% - Акцент1 2 3" xfId="15"/>
    <cellStyle name="20% - Акцент1 2 3 2" xfId="16"/>
    <cellStyle name="20% - Акцент2 2" xfId="17"/>
    <cellStyle name="20% - Акцент2 2 2" xfId="18"/>
    <cellStyle name="20% - Акцент2 2 3" xfId="19"/>
    <cellStyle name="20% - Акцент2 2 3 2" xfId="20"/>
    <cellStyle name="20% - Акцент3 2" xfId="21"/>
    <cellStyle name="20% - Акцент3 2 2" xfId="22"/>
    <cellStyle name="20% - Акцент3 2 3" xfId="23"/>
    <cellStyle name="20% - Акцент3 2 3 2" xfId="24"/>
    <cellStyle name="20% - Акцент4 2" xfId="25"/>
    <cellStyle name="20% - Акцент4 2 2" xfId="26"/>
    <cellStyle name="20% - Акцент4 2 3" xfId="27"/>
    <cellStyle name="20% - Акцент4 2 3 2" xfId="28"/>
    <cellStyle name="20% - Акцент5 2" xfId="29"/>
    <cellStyle name="20% - Акцент5 2 2" xfId="30"/>
    <cellStyle name="20% - Акцент5 2 3" xfId="31"/>
    <cellStyle name="20% - Акцент5 2 3 2" xfId="32"/>
    <cellStyle name="20% - Акцент6 2" xfId="33"/>
    <cellStyle name="20% - Акцент6 2 2" xfId="34"/>
    <cellStyle name="20% - Акцент6 2 3" xfId="35"/>
    <cellStyle name="20% - Акцент6 2 3 2" xfId="36"/>
    <cellStyle name="40% - Акцент1 2" xfId="37"/>
    <cellStyle name="40% - Акцент1 2 2" xfId="38"/>
    <cellStyle name="40% - Акцент1 2 3" xfId="39"/>
    <cellStyle name="40% - Акцент1 2 3 2" xfId="40"/>
    <cellStyle name="40% - Акцент2 2" xfId="41"/>
    <cellStyle name="40% - Акцент2 2 2" xfId="42"/>
    <cellStyle name="40% - Акцент2 2 3" xfId="43"/>
    <cellStyle name="40% - Акцент2 2 3 2" xfId="44"/>
    <cellStyle name="40% - Акцент3 2" xfId="45"/>
    <cellStyle name="40% - Акцент3 2 2" xfId="46"/>
    <cellStyle name="40% - Акцент3 2 3" xfId="47"/>
    <cellStyle name="40% - Акцент3 2 3 2" xfId="48"/>
    <cellStyle name="40% - Акцент4 2" xfId="49"/>
    <cellStyle name="40% - Акцент4 2 2" xfId="50"/>
    <cellStyle name="40% - Акцент4 2 3" xfId="51"/>
    <cellStyle name="40% - Акцент4 2 3 2" xfId="52"/>
    <cellStyle name="40% - Акцент5 2" xfId="53"/>
    <cellStyle name="40% - Акцент5 2 2" xfId="54"/>
    <cellStyle name="40% - Акцент5 2 3" xfId="55"/>
    <cellStyle name="40% - Акцент5 2 3 2" xfId="56"/>
    <cellStyle name="40% - Акцент6 2" xfId="57"/>
    <cellStyle name="40% - Акцент6 2 2" xfId="58"/>
    <cellStyle name="40% - Акцент6 2 3" xfId="59"/>
    <cellStyle name="40% - Акцент6 2 3 2" xfId="60"/>
    <cellStyle name="60% - Акцент1 2" xfId="61"/>
    <cellStyle name="60% - Акцент1 2 2" xfId="62"/>
    <cellStyle name="60% - Акцент2 2" xfId="63"/>
    <cellStyle name="60% - Акцент2 2 2" xfId="64"/>
    <cellStyle name="60% - Акцент3 2" xfId="65"/>
    <cellStyle name="60% - Акцент3 2 2" xfId="66"/>
    <cellStyle name="60% - Акцент4 2" xfId="67"/>
    <cellStyle name="60% - Акцент4 2 2" xfId="68"/>
    <cellStyle name="60% - Акцент5 2" xfId="69"/>
    <cellStyle name="60% - Акцент5 2 2" xfId="70"/>
    <cellStyle name="60% - Акцент6 2" xfId="71"/>
    <cellStyle name="60% - Акцент6 2 2" xfId="72"/>
    <cellStyle name="Name3" xfId="73"/>
    <cellStyle name="Name4" xfId="74"/>
    <cellStyle name="Name5" xfId="75"/>
    <cellStyle name="Акцент1 2" xfId="76"/>
    <cellStyle name="Акцент1 2 2" xfId="77"/>
    <cellStyle name="Акцент2 2" xfId="78"/>
    <cellStyle name="Акцент2 2 2" xfId="79"/>
    <cellStyle name="Акцент3 2" xfId="80"/>
    <cellStyle name="Акцент3 2 2" xfId="81"/>
    <cellStyle name="Акцент4 2" xfId="82"/>
    <cellStyle name="Акцент4 2 2" xfId="83"/>
    <cellStyle name="Акцент5 2" xfId="84"/>
    <cellStyle name="Акцент5 2 2" xfId="85"/>
    <cellStyle name="Акцент6 2" xfId="86"/>
    <cellStyle name="Акцент6 2 2" xfId="87"/>
    <cellStyle name="Ввод  2" xfId="88"/>
    <cellStyle name="Ввод  2 2" xfId="89"/>
    <cellStyle name="Вывод 2" xfId="90"/>
    <cellStyle name="Вывод 2 2" xfId="91"/>
    <cellStyle name="Вычисление 2" xfId="92"/>
    <cellStyle name="Вычисление 2 2" xfId="93"/>
    <cellStyle name="Заголовок 1" xfId="8" builtinId="16" customBuiltin="1"/>
    <cellStyle name="Заголовок 2" xfId="9" builtinId="17" customBuiltin="1"/>
    <cellStyle name="Заголовок 3" xfId="10" builtinId="18" customBuiltin="1"/>
    <cellStyle name="Заголовок 4" xfId="11" builtinId="19" customBuiltin="1"/>
    <cellStyle name="Итог 2" xfId="94"/>
    <cellStyle name="Итог 2 2" xfId="95"/>
    <cellStyle name="Контрольная ячейка 2" xfId="96"/>
    <cellStyle name="Контрольная ячейка 2 2" xfId="97"/>
    <cellStyle name="Название" xfId="7" builtinId="15" customBuiltin="1"/>
    <cellStyle name="Нейтральный 2" xfId="98"/>
    <cellStyle name="Нейтральный 2 2" xfId="99"/>
    <cellStyle name="Обычный" xfId="0" builtinId="0"/>
    <cellStyle name="Обычный 10" xfId="100"/>
    <cellStyle name="Обычный 108" xfId="1"/>
    <cellStyle name="Обычный 108 2" xfId="102"/>
    <cellStyle name="Обычный 108 3" xfId="101"/>
    <cellStyle name="Обычный 108 4" xfId="182"/>
    <cellStyle name="Обычный 11" xfId="103"/>
    <cellStyle name="Обычный 12" xfId="104"/>
    <cellStyle name="Обычный 13" xfId="105"/>
    <cellStyle name="Обычный 14" xfId="106"/>
    <cellStyle name="Обычный 15" xfId="107"/>
    <cellStyle name="Обычный 15 2" xfId="108"/>
    <cellStyle name="Обычный 2" xfId="109"/>
    <cellStyle name="Обычный 2 10" xfId="110"/>
    <cellStyle name="Обычный 2 11" xfId="111"/>
    <cellStyle name="Обычный 2 12" xfId="112"/>
    <cellStyle name="Обычный 2 13" xfId="113"/>
    <cellStyle name="Обычный 2 2" xfId="114"/>
    <cellStyle name="Обычный 2 2 2" xfId="115"/>
    <cellStyle name="Обычный 2 2 2 2" xfId="116"/>
    <cellStyle name="Обычный 2 2 3" xfId="117"/>
    <cellStyle name="Обычный 2 2 4" xfId="118"/>
    <cellStyle name="Обычный 2 2_Пр 4     11.05.11. ИКС" xfId="119"/>
    <cellStyle name="Обычный 2 3" xfId="5"/>
    <cellStyle name="Обычный 2 3 2" xfId="121"/>
    <cellStyle name="Обычный 2 3 3" xfId="120"/>
    <cellStyle name="Обычный 2 4" xfId="122"/>
    <cellStyle name="Обычный 2 4 2" xfId="123"/>
    <cellStyle name="Обычный 2 5" xfId="124"/>
    <cellStyle name="Обычный 2 5 2" xfId="125"/>
    <cellStyle name="Обычный 2 6" xfId="126"/>
    <cellStyle name="Обычный 2 7" xfId="127"/>
    <cellStyle name="Обычный 2 8" xfId="128"/>
    <cellStyle name="Обычный 2 9" xfId="129"/>
    <cellStyle name="Обычный 2_1 прил" xfId="130"/>
    <cellStyle name="Обычный 21" xfId="3"/>
    <cellStyle name="Обычный 3" xfId="6"/>
    <cellStyle name="Обычный 3 2" xfId="131"/>
    <cellStyle name="Обычный 3 3" xfId="132"/>
    <cellStyle name="Обычный 3_1 прил" xfId="133"/>
    <cellStyle name="Обычный 31" xfId="134"/>
    <cellStyle name="Обычный 31 2" xfId="135"/>
    <cellStyle name="Обычный 4" xfId="2"/>
    <cellStyle name="Обычный 4 2" xfId="136"/>
    <cellStyle name="Обычный 4_справочник аудандар, калалар - копия" xfId="137"/>
    <cellStyle name="Обычный 5" xfId="138"/>
    <cellStyle name="Обычный 5 2" xfId="139"/>
    <cellStyle name="Обычный 5 3" xfId="140"/>
    <cellStyle name="Обычный 6" xfId="141"/>
    <cellStyle name="Обычный 6 2" xfId="142"/>
    <cellStyle name="Обычный 6 2 2" xfId="143"/>
    <cellStyle name="Обычный 6 2_Пр 4     11.05.11. ИКС" xfId="144"/>
    <cellStyle name="Обычный 6 3" xfId="145"/>
    <cellStyle name="Обычный 6 3 2" xfId="146"/>
    <cellStyle name="Обычный 6_Анализ" xfId="147"/>
    <cellStyle name="Обычный 7" xfId="4"/>
    <cellStyle name="Обычный 8 2" xfId="148"/>
    <cellStyle name="Обычный 9" xfId="149"/>
    <cellStyle name="Обычный 9 2" xfId="150"/>
    <cellStyle name="Обычный 9 4" xfId="151"/>
    <cellStyle name="Обычный 9 4 2" xfId="152"/>
    <cellStyle name="Обычный 99" xfId="153"/>
    <cellStyle name="Обычный 99 2" xfId="154"/>
    <cellStyle name="Обычный_Лист1" xfId="184"/>
    <cellStyle name="Плохой 2" xfId="155"/>
    <cellStyle name="Плохой 2 2" xfId="156"/>
    <cellStyle name="Пояснение 2" xfId="157"/>
    <cellStyle name="Пояснение 2 2" xfId="158"/>
    <cellStyle name="Примечание 2" xfId="159"/>
    <cellStyle name="Примечание 2 2" xfId="160"/>
    <cellStyle name="Примечание 2 3" xfId="161"/>
    <cellStyle name="Процентный 2" xfId="162"/>
    <cellStyle name="Процентный 2 2" xfId="163"/>
    <cellStyle name="Связанная ячейка 2" xfId="164"/>
    <cellStyle name="Связанная ячейка 2 2" xfId="165"/>
    <cellStyle name="Стиль 1" xfId="166"/>
    <cellStyle name="Стиль 1 2" xfId="167"/>
    <cellStyle name="Стиль 1 3" xfId="168"/>
    <cellStyle name="Стиль 1_прил 3" xfId="169"/>
    <cellStyle name="Текст предупреждения 2" xfId="170"/>
    <cellStyle name="Текст предупреждения 2 2" xfId="171"/>
    <cellStyle name="Финансовый" xfId="183" builtinId="3"/>
    <cellStyle name="Финансовый 2" xfId="172"/>
    <cellStyle name="Финансовый 2 2" xfId="173"/>
    <cellStyle name="Финансовый 2 3" xfId="174"/>
    <cellStyle name="Финансовый 2 4" xfId="175"/>
    <cellStyle name="Финансовый 2 5" xfId="176"/>
    <cellStyle name="Финансовый 2 6" xfId="177"/>
    <cellStyle name="Финансовый 3" xfId="178"/>
    <cellStyle name="Финансовый 4" xfId="179"/>
    <cellStyle name="Хороший 2" xfId="180"/>
    <cellStyle name="Хороший 2 2" xfId="1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Тізбе!$D$3:$D$5</c:f>
              <c:strCache>
                <c:ptCount val="1"/>
                <c:pt idx="0">
                  <c:v>           Мемлекеттік аудит объектілерінің 2025 жылға арналған тізбесі Тексерудің түрі</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Тізбе!$D$6:$D$2760</c:f>
              <c:numCache>
                <c:formatCode>General</c:formatCode>
                <c:ptCount val="2747"/>
                <c:pt idx="3">
                  <c:v>0</c:v>
                </c:pt>
                <c:pt idx="4">
                  <c:v>0</c:v>
                </c:pt>
                <c:pt idx="360">
                  <c:v>0</c:v>
                </c:pt>
                <c:pt idx="362">
                  <c:v>0</c:v>
                </c:pt>
                <c:pt idx="443">
                  <c:v>0</c:v>
                </c:pt>
                <c:pt idx="444">
                  <c:v>0</c:v>
                </c:pt>
                <c:pt idx="478">
                  <c:v>0</c:v>
                </c:pt>
                <c:pt idx="479">
                  <c:v>0</c:v>
                </c:pt>
                <c:pt idx="572">
                  <c:v>0</c:v>
                </c:pt>
                <c:pt idx="573">
                  <c:v>0</c:v>
                </c:pt>
                <c:pt idx="1041">
                  <c:v>0</c:v>
                </c:pt>
                <c:pt idx="1042">
                  <c:v>0</c:v>
                </c:pt>
                <c:pt idx="1048">
                  <c:v>0</c:v>
                </c:pt>
                <c:pt idx="1049">
                  <c:v>0</c:v>
                </c:pt>
                <c:pt idx="1155">
                  <c:v>0</c:v>
                </c:pt>
                <c:pt idx="1156">
                  <c:v>0</c:v>
                </c:pt>
                <c:pt idx="1591">
                  <c:v>0</c:v>
                </c:pt>
                <c:pt idx="1592">
                  <c:v>0</c:v>
                </c:pt>
                <c:pt idx="1593">
                  <c:v>0</c:v>
                </c:pt>
                <c:pt idx="1594">
                  <c:v>0</c:v>
                </c:pt>
                <c:pt idx="1610">
                  <c:v>0</c:v>
                </c:pt>
                <c:pt idx="1611">
                  <c:v>0</c:v>
                </c:pt>
                <c:pt idx="1773">
                  <c:v>0</c:v>
                </c:pt>
                <c:pt idx="1774">
                  <c:v>0</c:v>
                </c:pt>
                <c:pt idx="2127">
                  <c:v>0</c:v>
                </c:pt>
                <c:pt idx="2128">
                  <c:v>0</c:v>
                </c:pt>
                <c:pt idx="2229">
                  <c:v>0</c:v>
                </c:pt>
                <c:pt idx="2230">
                  <c:v>0</c:v>
                </c:pt>
                <c:pt idx="2315">
                  <c:v>0</c:v>
                </c:pt>
                <c:pt idx="2316">
                  <c:v>0</c:v>
                </c:pt>
              </c:numCache>
            </c:numRef>
          </c:val>
        </c:ser>
        <c:ser>
          <c:idx val="1"/>
          <c:order val="1"/>
          <c:tx>
            <c:strRef>
              <c:f>Тізбе!$E$3:$E$5</c:f>
              <c:strCache>
                <c:ptCount val="1"/>
                <c:pt idx="0">
                  <c:v>           Мемлекеттік аудит объектілерінің 2025 жылға арналған тізбесі Аудиторлық іс-шараның қысқаша атауы</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Тізбе!$E$6:$E$2760</c:f>
              <c:numCache>
                <c:formatCode>General</c:formatCode>
                <c:ptCount val="2747"/>
                <c:pt idx="3">
                  <c:v>0</c:v>
                </c:pt>
                <c:pt idx="4">
                  <c:v>0</c:v>
                </c:pt>
                <c:pt idx="360">
                  <c:v>0</c:v>
                </c:pt>
                <c:pt idx="362">
                  <c:v>0</c:v>
                </c:pt>
                <c:pt idx="443">
                  <c:v>0</c:v>
                </c:pt>
                <c:pt idx="444">
                  <c:v>0</c:v>
                </c:pt>
                <c:pt idx="478" formatCode="@">
                  <c:v>0</c:v>
                </c:pt>
                <c:pt idx="479">
                  <c:v>0</c:v>
                </c:pt>
                <c:pt idx="570">
                  <c:v>3</c:v>
                </c:pt>
                <c:pt idx="572">
                  <c:v>0</c:v>
                </c:pt>
                <c:pt idx="573">
                  <c:v>0</c:v>
                </c:pt>
                <c:pt idx="1041">
                  <c:v>0</c:v>
                </c:pt>
                <c:pt idx="1042">
                  <c:v>0</c:v>
                </c:pt>
                <c:pt idx="1048">
                  <c:v>0</c:v>
                </c:pt>
                <c:pt idx="1060">
                  <c:v>0</c:v>
                </c:pt>
                <c:pt idx="1155">
                  <c:v>0</c:v>
                </c:pt>
                <c:pt idx="1156">
                  <c:v>0</c:v>
                </c:pt>
                <c:pt idx="1589">
                  <c:v>4</c:v>
                </c:pt>
                <c:pt idx="1591">
                  <c:v>0</c:v>
                </c:pt>
                <c:pt idx="1592">
                  <c:v>0</c:v>
                </c:pt>
                <c:pt idx="1593">
                  <c:v>0</c:v>
                </c:pt>
                <c:pt idx="1594">
                  <c:v>0</c:v>
                </c:pt>
                <c:pt idx="1610">
                  <c:v>0</c:v>
                </c:pt>
                <c:pt idx="1611">
                  <c:v>0</c:v>
                </c:pt>
                <c:pt idx="1773">
                  <c:v>0</c:v>
                </c:pt>
                <c:pt idx="1774">
                  <c:v>0</c:v>
                </c:pt>
                <c:pt idx="2125">
                  <c:v>4</c:v>
                </c:pt>
                <c:pt idx="2127" formatCode="@">
                  <c:v>0</c:v>
                </c:pt>
                <c:pt idx="2128">
                  <c:v>0</c:v>
                </c:pt>
                <c:pt idx="2229" formatCode="@">
                  <c:v>0</c:v>
                </c:pt>
                <c:pt idx="2230">
                  <c:v>0</c:v>
                </c:pt>
                <c:pt idx="2315">
                  <c:v>0</c:v>
                </c:pt>
                <c:pt idx="2316">
                  <c:v>0</c:v>
                </c:pt>
                <c:pt idx="2745">
                  <c:v>3</c:v>
                </c:pt>
              </c:numCache>
            </c:numRef>
          </c:val>
        </c:ser>
        <c:ser>
          <c:idx val="2"/>
          <c:order val="2"/>
          <c:tx>
            <c:strRef>
              <c:f>Тізбе!$F$3:$F$5</c:f>
              <c:strCache>
                <c:ptCount val="1"/>
                <c:pt idx="0">
                  <c:v>           Мемлекеттік аудит объектілерінің 2025 жылға арналған тізбесі Аудиторлық іс-шара бойынша мерзімдер (тоқсандарға бөліне отырып көрсетіледі)</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Тізбе!$F$6:$F$2760</c:f>
              <c:numCache>
                <c:formatCode>General</c:formatCode>
                <c:ptCount val="2747"/>
                <c:pt idx="0">
                  <c:v>0</c:v>
                </c:pt>
                <c:pt idx="3">
                  <c:v>0</c:v>
                </c:pt>
                <c:pt idx="4">
                  <c:v>0</c:v>
                </c:pt>
                <c:pt idx="360">
                  <c:v>0</c:v>
                </c:pt>
                <c:pt idx="362">
                  <c:v>0</c:v>
                </c:pt>
                <c:pt idx="443">
                  <c:v>0</c:v>
                </c:pt>
                <c:pt idx="444">
                  <c:v>0</c:v>
                </c:pt>
                <c:pt idx="478">
                  <c:v>0</c:v>
                </c:pt>
                <c:pt idx="479">
                  <c:v>0</c:v>
                </c:pt>
                <c:pt idx="572">
                  <c:v>0</c:v>
                </c:pt>
                <c:pt idx="573">
                  <c:v>0</c:v>
                </c:pt>
                <c:pt idx="1041">
                  <c:v>0</c:v>
                </c:pt>
                <c:pt idx="1042">
                  <c:v>0</c:v>
                </c:pt>
                <c:pt idx="1048">
                  <c:v>0</c:v>
                </c:pt>
                <c:pt idx="1049">
                  <c:v>0</c:v>
                </c:pt>
                <c:pt idx="1155">
                  <c:v>0</c:v>
                </c:pt>
                <c:pt idx="1156">
                  <c:v>0</c:v>
                </c:pt>
                <c:pt idx="1593">
                  <c:v>0</c:v>
                </c:pt>
                <c:pt idx="1594">
                  <c:v>0</c:v>
                </c:pt>
                <c:pt idx="1610">
                  <c:v>0</c:v>
                </c:pt>
                <c:pt idx="1611">
                  <c:v>0</c:v>
                </c:pt>
                <c:pt idx="1773" formatCode="@">
                  <c:v>0</c:v>
                </c:pt>
                <c:pt idx="1774" formatCode="@">
                  <c:v>0</c:v>
                </c:pt>
                <c:pt idx="2127">
                  <c:v>0</c:v>
                </c:pt>
                <c:pt idx="2128">
                  <c:v>0</c:v>
                </c:pt>
                <c:pt idx="2229" formatCode="@">
                  <c:v>0</c:v>
                </c:pt>
                <c:pt idx="2230" formatCode="@">
                  <c:v>0</c:v>
                </c:pt>
                <c:pt idx="2315">
                  <c:v>0</c:v>
                </c:pt>
                <c:pt idx="2316">
                  <c:v>0</c:v>
                </c:pt>
              </c:numCache>
            </c:numRef>
          </c:val>
        </c:ser>
        <c:ser>
          <c:idx val="3"/>
          <c:order val="3"/>
          <c:tx>
            <c:strRef>
              <c:f>Тізбе!$G$3:$G$5</c:f>
              <c:strCache>
                <c:ptCount val="1"/>
                <c:pt idx="0">
                  <c:v>           Мемлекеттік аудит объектілерінің 2025 жылға арналған тізбесі Аудиторлық іс-шара бойынша мерзімдер (тоқсандарға бөліне отырып көрсетіледі)</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Тізбе!$G$6:$G$2760</c:f>
              <c:numCache>
                <c:formatCode>General</c:formatCode>
                <c:ptCount val="2747"/>
                <c:pt idx="0">
                  <c:v>0</c:v>
                </c:pt>
                <c:pt idx="3">
                  <c:v>0</c:v>
                </c:pt>
                <c:pt idx="4">
                  <c:v>0</c:v>
                </c:pt>
                <c:pt idx="360">
                  <c:v>0</c:v>
                </c:pt>
                <c:pt idx="362">
                  <c:v>0</c:v>
                </c:pt>
                <c:pt idx="443">
                  <c:v>0</c:v>
                </c:pt>
                <c:pt idx="444">
                  <c:v>0</c:v>
                </c:pt>
                <c:pt idx="478">
                  <c:v>0</c:v>
                </c:pt>
                <c:pt idx="479">
                  <c:v>0</c:v>
                </c:pt>
                <c:pt idx="572">
                  <c:v>0</c:v>
                </c:pt>
                <c:pt idx="573">
                  <c:v>0</c:v>
                </c:pt>
                <c:pt idx="1041">
                  <c:v>0</c:v>
                </c:pt>
                <c:pt idx="1042">
                  <c:v>0</c:v>
                </c:pt>
                <c:pt idx="1048">
                  <c:v>0</c:v>
                </c:pt>
                <c:pt idx="1049">
                  <c:v>0</c:v>
                </c:pt>
                <c:pt idx="1155">
                  <c:v>0</c:v>
                </c:pt>
                <c:pt idx="1156">
                  <c:v>0</c:v>
                </c:pt>
                <c:pt idx="1591">
                  <c:v>0</c:v>
                </c:pt>
                <c:pt idx="1592">
                  <c:v>0</c:v>
                </c:pt>
                <c:pt idx="1593">
                  <c:v>0</c:v>
                </c:pt>
                <c:pt idx="1594">
                  <c:v>0</c:v>
                </c:pt>
                <c:pt idx="1610">
                  <c:v>0</c:v>
                </c:pt>
                <c:pt idx="1611">
                  <c:v>0</c:v>
                </c:pt>
                <c:pt idx="1773" formatCode="@">
                  <c:v>0</c:v>
                </c:pt>
                <c:pt idx="1774" formatCode="@">
                  <c:v>0</c:v>
                </c:pt>
                <c:pt idx="2127">
                  <c:v>0</c:v>
                </c:pt>
                <c:pt idx="2128">
                  <c:v>0</c:v>
                </c:pt>
                <c:pt idx="2229" formatCode="@">
                  <c:v>0</c:v>
                </c:pt>
                <c:pt idx="2230" formatCode="@">
                  <c:v>0</c:v>
                </c:pt>
                <c:pt idx="2315">
                  <c:v>0</c:v>
                </c:pt>
                <c:pt idx="2316">
                  <c:v>0</c:v>
                </c:pt>
              </c:numCache>
            </c:numRef>
          </c:val>
        </c:ser>
        <c:ser>
          <c:idx val="4"/>
          <c:order val="4"/>
          <c:tx>
            <c:strRef>
              <c:f>Тізбе!$H$3:$H$5</c:f>
              <c:strCache>
                <c:ptCount val="1"/>
                <c:pt idx="0">
                  <c:v>           Мемлекеттік аудит объектілерінің 2025 жылға арналған тізбесі Аудиторлық іс-шара бойынша мерзімдер (тоқсандарға бөліне отырып көрсетіледі)</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Тізбе!$H$6:$H$2760</c:f>
              <c:numCache>
                <c:formatCode>General</c:formatCode>
                <c:ptCount val="2747"/>
                <c:pt idx="0">
                  <c:v>0</c:v>
                </c:pt>
                <c:pt idx="3">
                  <c:v>0</c:v>
                </c:pt>
                <c:pt idx="4">
                  <c:v>0</c:v>
                </c:pt>
                <c:pt idx="360">
                  <c:v>0</c:v>
                </c:pt>
                <c:pt idx="362">
                  <c:v>0</c:v>
                </c:pt>
                <c:pt idx="443">
                  <c:v>0</c:v>
                </c:pt>
                <c:pt idx="444">
                  <c:v>0</c:v>
                </c:pt>
                <c:pt idx="478">
                  <c:v>0</c:v>
                </c:pt>
                <c:pt idx="479">
                  <c:v>0</c:v>
                </c:pt>
                <c:pt idx="572">
                  <c:v>0</c:v>
                </c:pt>
                <c:pt idx="573">
                  <c:v>0</c:v>
                </c:pt>
                <c:pt idx="1041">
                  <c:v>0</c:v>
                </c:pt>
                <c:pt idx="1042">
                  <c:v>0</c:v>
                </c:pt>
                <c:pt idx="1048">
                  <c:v>0</c:v>
                </c:pt>
                <c:pt idx="1049">
                  <c:v>0</c:v>
                </c:pt>
                <c:pt idx="1155">
                  <c:v>0</c:v>
                </c:pt>
                <c:pt idx="1156">
                  <c:v>0</c:v>
                </c:pt>
                <c:pt idx="1591">
                  <c:v>0</c:v>
                </c:pt>
                <c:pt idx="1592">
                  <c:v>0</c:v>
                </c:pt>
                <c:pt idx="1593">
                  <c:v>0</c:v>
                </c:pt>
                <c:pt idx="1594">
                  <c:v>0</c:v>
                </c:pt>
                <c:pt idx="1610">
                  <c:v>0</c:v>
                </c:pt>
                <c:pt idx="1611">
                  <c:v>0</c:v>
                </c:pt>
                <c:pt idx="1773" formatCode="@">
                  <c:v>0</c:v>
                </c:pt>
                <c:pt idx="1774" formatCode="@">
                  <c:v>0</c:v>
                </c:pt>
                <c:pt idx="2127">
                  <c:v>0</c:v>
                </c:pt>
                <c:pt idx="2128">
                  <c:v>0</c:v>
                </c:pt>
                <c:pt idx="2229" formatCode="@">
                  <c:v>0</c:v>
                </c:pt>
                <c:pt idx="2230" formatCode="@">
                  <c:v>0</c:v>
                </c:pt>
                <c:pt idx="2315">
                  <c:v>0</c:v>
                </c:pt>
                <c:pt idx="2316">
                  <c:v>0</c:v>
                </c:pt>
              </c:numCache>
            </c:numRef>
          </c:val>
        </c:ser>
        <c:ser>
          <c:idx val="5"/>
          <c:order val="5"/>
          <c:tx>
            <c:strRef>
              <c:f>Тізбе!$I$3:$I$5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Тізбе!$I$6:$I$2760</c:f>
              <c:numCache>
                <c:formatCode>General</c:formatCode>
                <c:ptCount val="2747"/>
                <c:pt idx="0">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formatCode="@">
                  <c:v>0</c:v>
                </c:pt>
                <c:pt idx="177" formatCode="@">
                  <c:v>0</c:v>
                </c:pt>
                <c:pt idx="178" formatCode="@">
                  <c:v>0</c:v>
                </c:pt>
                <c:pt idx="179" formatCode="@">
                  <c:v>0</c:v>
                </c:pt>
                <c:pt idx="180">
                  <c:v>0</c:v>
                </c:pt>
                <c:pt idx="181">
                  <c:v>0</c:v>
                </c:pt>
                <c:pt idx="182" formatCode="@">
                  <c:v>0</c:v>
                </c:pt>
                <c:pt idx="183" formatCode="@">
                  <c:v>0</c:v>
                </c:pt>
                <c:pt idx="185">
                  <c:v>0</c:v>
                </c:pt>
                <c:pt idx="187">
                  <c:v>0</c:v>
                </c:pt>
                <c:pt idx="188">
                  <c:v>0</c:v>
                </c:pt>
                <c:pt idx="189">
                  <c:v>0</c:v>
                </c:pt>
                <c:pt idx="190" formatCode="@">
                  <c:v>0</c:v>
                </c:pt>
                <c:pt idx="191" formatCode="@">
                  <c:v>0</c:v>
                </c:pt>
                <c:pt idx="192">
                  <c:v>0</c:v>
                </c:pt>
                <c:pt idx="193" formatCode="@">
                  <c:v>0</c:v>
                </c:pt>
                <c:pt idx="194" formatCode="@">
                  <c:v>0</c:v>
                </c:pt>
                <c:pt idx="195" formatCode="@">
                  <c:v>0</c:v>
                </c:pt>
                <c:pt idx="196" formatCode="@">
                  <c:v>0</c:v>
                </c:pt>
                <c:pt idx="197">
                  <c:v>0</c:v>
                </c:pt>
                <c:pt idx="198" formatCode="@">
                  <c:v>0</c:v>
                </c:pt>
                <c:pt idx="199" formatCode="@">
                  <c:v>0</c:v>
                </c:pt>
                <c:pt idx="200" formatCode="@">
                  <c:v>0</c:v>
                </c:pt>
                <c:pt idx="201">
                  <c:v>0</c:v>
                </c:pt>
                <c:pt idx="202">
                  <c:v>0</c:v>
                </c:pt>
                <c:pt idx="203" formatCode="@">
                  <c:v>0</c:v>
                </c:pt>
                <c:pt idx="204">
                  <c:v>0</c:v>
                </c:pt>
                <c:pt idx="205">
                  <c:v>0</c:v>
                </c:pt>
                <c:pt idx="206">
                  <c:v>0</c:v>
                </c:pt>
                <c:pt idx="207">
                  <c:v>0</c:v>
                </c:pt>
                <c:pt idx="208" formatCode="@">
                  <c:v>0</c:v>
                </c:pt>
                <c:pt idx="209">
                  <c:v>0</c:v>
                </c:pt>
                <c:pt idx="210">
                  <c:v>0</c:v>
                </c:pt>
                <c:pt idx="211">
                  <c:v>0</c:v>
                </c:pt>
                <c:pt idx="212">
                  <c:v>0</c:v>
                </c:pt>
                <c:pt idx="213">
                  <c:v>0</c:v>
                </c:pt>
                <c:pt idx="214">
                  <c:v>0</c:v>
                </c:pt>
                <c:pt idx="215">
                  <c:v>0</c:v>
                </c:pt>
                <c:pt idx="216">
                  <c:v>0</c:v>
                </c:pt>
                <c:pt idx="217">
                  <c:v>0</c:v>
                </c:pt>
                <c:pt idx="218">
                  <c:v>0</c:v>
                </c:pt>
                <c:pt idx="219">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formatCode="@">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formatCode="#,##0.00">
                  <c:v>0</c:v>
                </c:pt>
                <c:pt idx="299" formatCode="#,##0.00">
                  <c:v>0</c:v>
                </c:pt>
                <c:pt idx="300" formatCode="@">
                  <c:v>0</c:v>
                </c:pt>
                <c:pt idx="301" formatCode="#,##0.00">
                  <c:v>0</c:v>
                </c:pt>
                <c:pt idx="302" formatCode="@">
                  <c:v>0</c:v>
                </c:pt>
                <c:pt idx="303" formatCode="#,##0.00">
                  <c:v>0</c:v>
                </c:pt>
                <c:pt idx="304" formatCode="#,##0.00">
                  <c:v>0</c:v>
                </c:pt>
                <c:pt idx="305" formatCode="#,##0.00">
                  <c:v>0</c:v>
                </c:pt>
                <c:pt idx="306" formatCode="@">
                  <c:v>0</c:v>
                </c:pt>
                <c:pt idx="307" formatCode="#,##0.00">
                  <c:v>0</c:v>
                </c:pt>
                <c:pt idx="308" formatCode="@">
                  <c:v>0</c:v>
                </c:pt>
                <c:pt idx="309" formatCode="#,##0.00">
                  <c:v>0</c:v>
                </c:pt>
                <c:pt idx="310" formatCode="@">
                  <c:v>0</c:v>
                </c:pt>
                <c:pt idx="311" formatCode="#,##0.00">
                  <c:v>0</c:v>
                </c:pt>
                <c:pt idx="312" formatCode="@">
                  <c:v>0</c:v>
                </c:pt>
                <c:pt idx="313" formatCode="#,##0.00">
                  <c:v>0</c:v>
                </c:pt>
                <c:pt idx="314" formatCode="@">
                  <c:v>0</c:v>
                </c:pt>
                <c:pt idx="315" formatCode="#,##0.00">
                  <c:v>0</c:v>
                </c:pt>
                <c:pt idx="316" formatCode="#,##0.00">
                  <c:v>0</c:v>
                </c:pt>
                <c:pt idx="317" formatCode="#,##0.00">
                  <c:v>0</c:v>
                </c:pt>
                <c:pt idx="318" formatCode="#,##0.00">
                  <c:v>0</c:v>
                </c:pt>
                <c:pt idx="319" formatCode="#,##0.00">
                  <c:v>0</c:v>
                </c:pt>
                <c:pt idx="320">
                  <c:v>0</c:v>
                </c:pt>
                <c:pt idx="321">
                  <c:v>0</c:v>
                </c:pt>
                <c:pt idx="322" formatCode="#,##0.00">
                  <c:v>0</c:v>
                </c:pt>
                <c:pt idx="323" formatCode="#,##0.00">
                  <c:v>0</c:v>
                </c:pt>
                <c:pt idx="324" formatCode="@">
                  <c:v>0</c:v>
                </c:pt>
                <c:pt idx="325" formatCode="#,##0.00">
                  <c:v>0</c:v>
                </c:pt>
                <c:pt idx="326" formatCode="@">
                  <c:v>0</c:v>
                </c:pt>
                <c:pt idx="327" formatCode="#,##0.00">
                  <c:v>0</c:v>
                </c:pt>
                <c:pt idx="328" formatCode="#,##0.00">
                  <c:v>0</c:v>
                </c:pt>
                <c:pt idx="329" formatCode="#,##0.00">
                  <c:v>0</c:v>
                </c:pt>
                <c:pt idx="330" formatCode="@">
                  <c:v>0</c:v>
                </c:pt>
                <c:pt idx="331" formatCode="#,##0.00">
                  <c:v>0</c:v>
                </c:pt>
                <c:pt idx="332" formatCode="@">
                  <c:v>0</c:v>
                </c:pt>
                <c:pt idx="333" formatCode="#,##0.00">
                  <c:v>0</c:v>
                </c:pt>
                <c:pt idx="334" formatCode="#,##0.00">
                  <c:v>0</c:v>
                </c:pt>
                <c:pt idx="335">
                  <c:v>0</c:v>
                </c:pt>
                <c:pt idx="336" formatCode="#,##0.00">
                  <c:v>0</c:v>
                </c:pt>
                <c:pt idx="337" formatCode="#,##0.00">
                  <c:v>0</c:v>
                </c:pt>
                <c:pt idx="338">
                  <c:v>0</c:v>
                </c:pt>
                <c:pt idx="339" formatCode="#,##0.00">
                  <c:v>0</c:v>
                </c:pt>
                <c:pt idx="340" formatCode="@">
                  <c:v>0</c:v>
                </c:pt>
                <c:pt idx="341" formatCode="#,##0.00">
                  <c:v>0</c:v>
                </c:pt>
                <c:pt idx="342" formatCode="#,##0.00">
                  <c:v>0</c:v>
                </c:pt>
                <c:pt idx="343">
                  <c:v>0</c:v>
                </c:pt>
                <c:pt idx="344" formatCode="@">
                  <c:v>0</c:v>
                </c:pt>
                <c:pt idx="345" formatCode="@">
                  <c:v>0</c:v>
                </c:pt>
                <c:pt idx="346" formatCode="#,##0.00">
                  <c:v>0</c:v>
                </c:pt>
                <c:pt idx="348">
                  <c:v>0</c:v>
                </c:pt>
                <c:pt idx="349" formatCode="#,##0.00">
                  <c:v>0</c:v>
                </c:pt>
                <c:pt idx="350" formatCode="@">
                  <c:v>0</c:v>
                </c:pt>
                <c:pt idx="351" formatCode="@">
                  <c:v>0</c:v>
                </c:pt>
                <c:pt idx="352" formatCode="#,##0.00">
                  <c:v>0</c:v>
                </c:pt>
                <c:pt idx="353" formatCode="@">
                  <c:v>0</c:v>
                </c:pt>
                <c:pt idx="354" formatCode="@">
                  <c:v>0</c:v>
                </c:pt>
                <c:pt idx="355" formatCode="@">
                  <c:v>0</c:v>
                </c:pt>
                <c:pt idx="356" formatCode="#,##0.00">
                  <c:v>0</c:v>
                </c:pt>
                <c:pt idx="357" formatCode="@">
                  <c:v>0</c:v>
                </c:pt>
                <c:pt idx="361">
                  <c:v>0</c:v>
                </c:pt>
                <c:pt idx="362">
                  <c:v>0</c:v>
                </c:pt>
                <c:pt idx="363" formatCode="@">
                  <c:v>0</c:v>
                </c:pt>
                <c:pt idx="364">
                  <c:v>0</c:v>
                </c:pt>
                <c:pt idx="365">
                  <c:v>0</c:v>
                </c:pt>
                <c:pt idx="366">
                  <c:v>0</c:v>
                </c:pt>
                <c:pt idx="367">
                  <c:v>0</c:v>
                </c:pt>
                <c:pt idx="368">
                  <c:v>0</c:v>
                </c:pt>
                <c:pt idx="369">
                  <c:v>0</c:v>
                </c:pt>
                <c:pt idx="370">
                  <c:v>0</c:v>
                </c:pt>
                <c:pt idx="371">
                  <c:v>0</c:v>
                </c:pt>
                <c:pt idx="372">
                  <c:v>0</c:v>
                </c:pt>
                <c:pt idx="373">
                  <c:v>0</c:v>
                </c:pt>
                <c:pt idx="374">
                  <c:v>0</c:v>
                </c:pt>
                <c:pt idx="375">
                  <c:v>0</c:v>
                </c:pt>
                <c:pt idx="376" formatCode="@">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73">
                  <c:v>0</c:v>
                </c:pt>
                <c:pt idx="574">
                  <c:v>0</c:v>
                </c:pt>
                <c:pt idx="575">
                  <c:v>0</c:v>
                </c:pt>
                <c:pt idx="576">
                  <c:v>0</c:v>
                </c:pt>
                <c:pt idx="577">
                  <c:v>0</c:v>
                </c:pt>
                <c:pt idx="578">
                  <c:v>0</c:v>
                </c:pt>
                <c:pt idx="579" formatCode="0.0">
                  <c:v>0</c:v>
                </c:pt>
                <c:pt idx="580" formatCode="0.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formatCode="@">
                  <c:v>0</c:v>
                </c:pt>
                <c:pt idx="602">
                  <c:v>0</c:v>
                </c:pt>
                <c:pt idx="603">
                  <c:v>0</c:v>
                </c:pt>
                <c:pt idx="604" formatCode="@">
                  <c:v>0</c:v>
                </c:pt>
                <c:pt idx="605">
                  <c:v>0</c:v>
                </c:pt>
                <c:pt idx="606" formatCode="@">
                  <c:v>0</c:v>
                </c:pt>
                <c:pt idx="607">
                  <c:v>0</c:v>
                </c:pt>
                <c:pt idx="608" formatCode="@">
                  <c:v>0</c:v>
                </c:pt>
                <c:pt idx="609" formatCode="@">
                  <c:v>0</c:v>
                </c:pt>
                <c:pt idx="610" formatCode="@">
                  <c:v>0</c:v>
                </c:pt>
                <c:pt idx="611" formatCode="@">
                  <c:v>0</c:v>
                </c:pt>
                <c:pt idx="612" formatCode="@">
                  <c:v>0</c:v>
                </c:pt>
                <c:pt idx="613" formatCode="@">
                  <c:v>0</c:v>
                </c:pt>
                <c:pt idx="614" formatCode="@">
                  <c:v>0</c:v>
                </c:pt>
                <c:pt idx="615">
                  <c:v>0</c:v>
                </c:pt>
                <c:pt idx="616" formatCode="@">
                  <c:v>0</c:v>
                </c:pt>
                <c:pt idx="617" formatCode="@">
                  <c:v>0</c:v>
                </c:pt>
                <c:pt idx="618">
                  <c:v>0</c:v>
                </c:pt>
                <c:pt idx="619" formatCode="@">
                  <c:v>0</c:v>
                </c:pt>
                <c:pt idx="620">
                  <c:v>0</c:v>
                </c:pt>
                <c:pt idx="621">
                  <c:v>0</c:v>
                </c:pt>
                <c:pt idx="622">
                  <c:v>0</c:v>
                </c:pt>
                <c:pt idx="623" formatCode="@">
                  <c:v>0</c:v>
                </c:pt>
                <c:pt idx="624" formatCode="@">
                  <c:v>0</c:v>
                </c:pt>
                <c:pt idx="625">
                  <c:v>0</c:v>
                </c:pt>
                <c:pt idx="626">
                  <c:v>0</c:v>
                </c:pt>
                <c:pt idx="627" formatCode="@">
                  <c:v>0</c:v>
                </c:pt>
                <c:pt idx="628">
                  <c:v>0</c:v>
                </c:pt>
                <c:pt idx="629" formatCode="@">
                  <c:v>0</c:v>
                </c:pt>
                <c:pt idx="630">
                  <c:v>0</c:v>
                </c:pt>
                <c:pt idx="631" formatCode="@">
                  <c:v>0</c:v>
                </c:pt>
                <c:pt idx="632" formatCode="@">
                  <c:v>0</c:v>
                </c:pt>
                <c:pt idx="633" formatCode="@">
                  <c:v>0</c:v>
                </c:pt>
                <c:pt idx="634" formatCode="@">
                  <c:v>0</c:v>
                </c:pt>
                <c:pt idx="635">
                  <c:v>0</c:v>
                </c:pt>
                <c:pt idx="636" formatCode="@">
                  <c:v>0</c:v>
                </c:pt>
                <c:pt idx="637">
                  <c:v>0</c:v>
                </c:pt>
                <c:pt idx="638" formatCode="@">
                  <c:v>0</c:v>
                </c:pt>
                <c:pt idx="639">
                  <c:v>0</c:v>
                </c:pt>
                <c:pt idx="640">
                  <c:v>0</c:v>
                </c:pt>
                <c:pt idx="641">
                  <c:v>0</c:v>
                </c:pt>
                <c:pt idx="642" formatCode="@">
                  <c:v>0</c:v>
                </c:pt>
                <c:pt idx="643" formatCode="@">
                  <c:v>0</c:v>
                </c:pt>
                <c:pt idx="644">
                  <c:v>0</c:v>
                </c:pt>
                <c:pt idx="645">
                  <c:v>0</c:v>
                </c:pt>
                <c:pt idx="646" formatCode="@">
                  <c:v>0</c:v>
                </c:pt>
                <c:pt idx="647">
                  <c:v>0</c:v>
                </c:pt>
                <c:pt idx="648" formatCode="@">
                  <c:v>0</c:v>
                </c:pt>
                <c:pt idx="649" formatCode="@">
                  <c:v>0</c:v>
                </c:pt>
                <c:pt idx="650">
                  <c:v>0</c:v>
                </c:pt>
                <c:pt idx="651" formatCode="@">
                  <c:v>0</c:v>
                </c:pt>
                <c:pt idx="652" formatCode="@">
                  <c:v>0</c:v>
                </c:pt>
                <c:pt idx="653" formatCode="@">
                  <c:v>0</c:v>
                </c:pt>
                <c:pt idx="654" formatCode="@">
                  <c:v>0</c:v>
                </c:pt>
                <c:pt idx="655" formatCode="@">
                  <c:v>0</c:v>
                </c:pt>
                <c:pt idx="656" formatCode="@">
                  <c:v>0</c:v>
                </c:pt>
                <c:pt idx="657" formatCode="@">
                  <c:v>0</c:v>
                </c:pt>
                <c:pt idx="658">
                  <c:v>0</c:v>
                </c:pt>
                <c:pt idx="659" formatCode="@">
                  <c:v>0</c:v>
                </c:pt>
                <c:pt idx="660">
                  <c:v>0</c:v>
                </c:pt>
                <c:pt idx="661" formatCode="@">
                  <c:v>0</c:v>
                </c:pt>
                <c:pt idx="662">
                  <c:v>0</c:v>
                </c:pt>
                <c:pt idx="663">
                  <c:v>0</c:v>
                </c:pt>
                <c:pt idx="664">
                  <c:v>0</c:v>
                </c:pt>
                <c:pt idx="665" formatCode="@">
                  <c:v>0</c:v>
                </c:pt>
                <c:pt idx="666" formatCode="@">
                  <c:v>0</c:v>
                </c:pt>
                <c:pt idx="667">
                  <c:v>0</c:v>
                </c:pt>
                <c:pt idx="668">
                  <c:v>0</c:v>
                </c:pt>
                <c:pt idx="669" formatCode="@">
                  <c:v>0</c:v>
                </c:pt>
                <c:pt idx="670">
                  <c:v>0</c:v>
                </c:pt>
                <c:pt idx="671" formatCode="@">
                  <c:v>0</c:v>
                </c:pt>
                <c:pt idx="672">
                  <c:v>0</c:v>
                </c:pt>
                <c:pt idx="673" formatCode="@">
                  <c:v>0</c:v>
                </c:pt>
                <c:pt idx="674" formatCode="@">
                  <c:v>0</c:v>
                </c:pt>
                <c:pt idx="675" formatCode="@">
                  <c:v>0</c:v>
                </c:pt>
                <c:pt idx="676" formatCode="@">
                  <c:v>0</c:v>
                </c:pt>
                <c:pt idx="677">
                  <c:v>0</c:v>
                </c:pt>
                <c:pt idx="678" formatCode="@">
                  <c:v>0</c:v>
                </c:pt>
                <c:pt idx="679">
                  <c:v>0</c:v>
                </c:pt>
                <c:pt idx="680" formatCode="@">
                  <c:v>0</c:v>
                </c:pt>
                <c:pt idx="681">
                  <c:v>0</c:v>
                </c:pt>
                <c:pt idx="682">
                  <c:v>0</c:v>
                </c:pt>
                <c:pt idx="683">
                  <c:v>0</c:v>
                </c:pt>
                <c:pt idx="684" formatCode="@">
                  <c:v>0</c:v>
                </c:pt>
                <c:pt idx="685">
                  <c:v>0</c:v>
                </c:pt>
                <c:pt idx="686">
                  <c:v>0</c:v>
                </c:pt>
                <c:pt idx="687" formatCode="@">
                  <c:v>0</c:v>
                </c:pt>
                <c:pt idx="688">
                  <c:v>0</c:v>
                </c:pt>
                <c:pt idx="689" formatCode="@">
                  <c:v>0</c:v>
                </c:pt>
                <c:pt idx="690">
                  <c:v>0</c:v>
                </c:pt>
                <c:pt idx="691" formatCode="@">
                  <c:v>0</c:v>
                </c:pt>
                <c:pt idx="692" formatCode="@">
                  <c:v>0</c:v>
                </c:pt>
                <c:pt idx="693" formatCode="@">
                  <c:v>0</c:v>
                </c:pt>
                <c:pt idx="694" formatCode="@">
                  <c:v>0</c:v>
                </c:pt>
                <c:pt idx="695" formatCode="@">
                  <c:v>0</c:v>
                </c:pt>
                <c:pt idx="696" formatCode="@">
                  <c:v>0</c:v>
                </c:pt>
                <c:pt idx="697" formatCode="@">
                  <c:v>0</c:v>
                </c:pt>
                <c:pt idx="698">
                  <c:v>0</c:v>
                </c:pt>
                <c:pt idx="699" formatCode="@">
                  <c:v>0</c:v>
                </c:pt>
                <c:pt idx="700" formatCode="@">
                  <c:v>0</c:v>
                </c:pt>
                <c:pt idx="701">
                  <c:v>0</c:v>
                </c:pt>
                <c:pt idx="702" formatCode="@">
                  <c:v>0</c:v>
                </c:pt>
                <c:pt idx="703">
                  <c:v>0</c:v>
                </c:pt>
                <c:pt idx="704" formatCode="@">
                  <c:v>0</c:v>
                </c:pt>
                <c:pt idx="705">
                  <c:v>0</c:v>
                </c:pt>
                <c:pt idx="706">
                  <c:v>0</c:v>
                </c:pt>
                <c:pt idx="707">
                  <c:v>0</c:v>
                </c:pt>
                <c:pt idx="708" formatCode="@">
                  <c:v>0</c:v>
                </c:pt>
                <c:pt idx="709" formatCode="@">
                  <c:v>0</c:v>
                </c:pt>
                <c:pt idx="710">
                  <c:v>0</c:v>
                </c:pt>
                <c:pt idx="711">
                  <c:v>0</c:v>
                </c:pt>
                <c:pt idx="712" formatCode="@">
                  <c:v>0</c:v>
                </c:pt>
                <c:pt idx="713">
                  <c:v>0</c:v>
                </c:pt>
                <c:pt idx="714" formatCode="@">
                  <c:v>0</c:v>
                </c:pt>
                <c:pt idx="715">
                  <c:v>0</c:v>
                </c:pt>
                <c:pt idx="716" formatCode="@">
                  <c:v>0</c:v>
                </c:pt>
                <c:pt idx="717" formatCode="@">
                  <c:v>0</c:v>
                </c:pt>
                <c:pt idx="718" formatCode="@">
                  <c:v>0</c:v>
                </c:pt>
                <c:pt idx="719">
                  <c:v>0</c:v>
                </c:pt>
                <c:pt idx="720" formatCode="@">
                  <c:v>0</c:v>
                </c:pt>
                <c:pt idx="721">
                  <c:v>0</c:v>
                </c:pt>
                <c:pt idx="722" formatCode="@">
                  <c:v>0</c:v>
                </c:pt>
                <c:pt idx="723">
                  <c:v>0</c:v>
                </c:pt>
                <c:pt idx="724">
                  <c:v>0</c:v>
                </c:pt>
                <c:pt idx="725">
                  <c:v>0</c:v>
                </c:pt>
                <c:pt idx="726">
                  <c:v>0</c:v>
                </c:pt>
                <c:pt idx="727" formatCode="@">
                  <c:v>0</c:v>
                </c:pt>
                <c:pt idx="728">
                  <c:v>0</c:v>
                </c:pt>
                <c:pt idx="729">
                  <c:v>0</c:v>
                </c:pt>
                <c:pt idx="730" formatCode="@">
                  <c:v>0</c:v>
                </c:pt>
                <c:pt idx="731">
                  <c:v>0</c:v>
                </c:pt>
                <c:pt idx="732" formatCode="@">
                  <c:v>0</c:v>
                </c:pt>
                <c:pt idx="733" formatCode="@">
                  <c:v>0</c:v>
                </c:pt>
                <c:pt idx="734">
                  <c:v>0</c:v>
                </c:pt>
                <c:pt idx="735" formatCode="@">
                  <c:v>0</c:v>
                </c:pt>
                <c:pt idx="736" formatCode="@">
                  <c:v>0</c:v>
                </c:pt>
                <c:pt idx="737" formatCode="@">
                  <c:v>0</c:v>
                </c:pt>
                <c:pt idx="738" formatCode="@">
                  <c:v>0</c:v>
                </c:pt>
                <c:pt idx="739">
                  <c:v>0</c:v>
                </c:pt>
                <c:pt idx="740" formatCode="@">
                  <c:v>0</c:v>
                </c:pt>
                <c:pt idx="741">
                  <c:v>0</c:v>
                </c:pt>
                <c:pt idx="742" formatCode="@">
                  <c:v>0</c:v>
                </c:pt>
                <c:pt idx="743">
                  <c:v>0</c:v>
                </c:pt>
                <c:pt idx="744">
                  <c:v>0</c:v>
                </c:pt>
                <c:pt idx="745">
                  <c:v>0</c:v>
                </c:pt>
                <c:pt idx="746" formatCode="@">
                  <c:v>0</c:v>
                </c:pt>
                <c:pt idx="747">
                  <c:v>0</c:v>
                </c:pt>
                <c:pt idx="748">
                  <c:v>0</c:v>
                </c:pt>
                <c:pt idx="749" formatCode="@">
                  <c:v>0</c:v>
                </c:pt>
                <c:pt idx="750">
                  <c:v>0</c:v>
                </c:pt>
                <c:pt idx="751" formatCode="@">
                  <c:v>0</c:v>
                </c:pt>
                <c:pt idx="752">
                  <c:v>0</c:v>
                </c:pt>
                <c:pt idx="753" formatCode="@">
                  <c:v>0</c:v>
                </c:pt>
                <c:pt idx="754" formatCode="@">
                  <c:v>0</c:v>
                </c:pt>
                <c:pt idx="755" formatCode="@">
                  <c:v>0</c:v>
                </c:pt>
                <c:pt idx="756" formatCode="@">
                  <c:v>0</c:v>
                </c:pt>
                <c:pt idx="757" formatCode="@">
                  <c:v>0</c:v>
                </c:pt>
                <c:pt idx="758" formatCode="@">
                  <c:v>0</c:v>
                </c:pt>
                <c:pt idx="759" formatCode="@">
                  <c:v>0</c:v>
                </c:pt>
                <c:pt idx="760">
                  <c:v>0</c:v>
                </c:pt>
                <c:pt idx="761" formatCode="@">
                  <c:v>0</c:v>
                </c:pt>
                <c:pt idx="762">
                  <c:v>0</c:v>
                </c:pt>
                <c:pt idx="763" formatCode="@">
                  <c:v>0</c:v>
                </c:pt>
                <c:pt idx="764">
                  <c:v>0</c:v>
                </c:pt>
                <c:pt idx="765">
                  <c:v>0</c:v>
                </c:pt>
                <c:pt idx="766">
                  <c:v>0</c:v>
                </c:pt>
                <c:pt idx="767" formatCode="@">
                  <c:v>0</c:v>
                </c:pt>
                <c:pt idx="768" formatCode="@">
                  <c:v>0</c:v>
                </c:pt>
                <c:pt idx="769">
                  <c:v>0</c:v>
                </c:pt>
                <c:pt idx="770">
                  <c:v>0</c:v>
                </c:pt>
                <c:pt idx="771" formatCode="@">
                  <c:v>0</c:v>
                </c:pt>
                <c:pt idx="772">
                  <c:v>0</c:v>
                </c:pt>
                <c:pt idx="773" formatCode="@">
                  <c:v>0</c:v>
                </c:pt>
                <c:pt idx="774" formatCode="@">
                  <c:v>0</c:v>
                </c:pt>
                <c:pt idx="775">
                  <c:v>0</c:v>
                </c:pt>
                <c:pt idx="776" formatCode="@">
                  <c:v>0</c:v>
                </c:pt>
                <c:pt idx="777" formatCode="@">
                  <c:v>0</c:v>
                </c:pt>
                <c:pt idx="778" formatCode="@">
                  <c:v>0</c:v>
                </c:pt>
                <c:pt idx="779" formatCode="@">
                  <c:v>0</c:v>
                </c:pt>
                <c:pt idx="780">
                  <c:v>0</c:v>
                </c:pt>
                <c:pt idx="781" formatCode="@">
                  <c:v>0</c:v>
                </c:pt>
                <c:pt idx="782">
                  <c:v>0</c:v>
                </c:pt>
                <c:pt idx="783" formatCode="@">
                  <c:v>0</c:v>
                </c:pt>
                <c:pt idx="784">
                  <c:v>0</c:v>
                </c:pt>
                <c:pt idx="785">
                  <c:v>0</c:v>
                </c:pt>
                <c:pt idx="786">
                  <c:v>0</c:v>
                </c:pt>
                <c:pt idx="787" formatCode="@">
                  <c:v>0</c:v>
                </c:pt>
                <c:pt idx="788">
                  <c:v>0</c:v>
                </c:pt>
                <c:pt idx="789">
                  <c:v>0</c:v>
                </c:pt>
                <c:pt idx="790" formatCode="@">
                  <c:v>0</c:v>
                </c:pt>
                <c:pt idx="791">
                  <c:v>0</c:v>
                </c:pt>
                <c:pt idx="792" formatCode="@">
                  <c:v>0</c:v>
                </c:pt>
                <c:pt idx="793">
                  <c:v>0</c:v>
                </c:pt>
                <c:pt idx="794" formatCode="@">
                  <c:v>0</c:v>
                </c:pt>
                <c:pt idx="795" formatCode="@">
                  <c:v>0</c:v>
                </c:pt>
                <c:pt idx="796" formatCode="@">
                  <c:v>0</c:v>
                </c:pt>
                <c:pt idx="797" formatCode="@">
                  <c:v>0</c:v>
                </c:pt>
                <c:pt idx="798" formatCode="@">
                  <c:v>0</c:v>
                </c:pt>
                <c:pt idx="799" formatCode="@">
                  <c:v>0</c:v>
                </c:pt>
                <c:pt idx="800" formatCode="@">
                  <c:v>0</c:v>
                </c:pt>
                <c:pt idx="801">
                  <c:v>0</c:v>
                </c:pt>
                <c:pt idx="802" formatCode="@">
                  <c:v>0</c:v>
                </c:pt>
                <c:pt idx="803" formatCode="@">
                  <c:v>0</c:v>
                </c:pt>
                <c:pt idx="804">
                  <c:v>0</c:v>
                </c:pt>
                <c:pt idx="805" formatCode="@">
                  <c:v>0</c:v>
                </c:pt>
                <c:pt idx="806" formatCode="@">
                  <c:v>0</c:v>
                </c:pt>
                <c:pt idx="807" formatCode="@">
                  <c:v>0</c:v>
                </c:pt>
                <c:pt idx="808" formatCode="@">
                  <c:v>0</c:v>
                </c:pt>
                <c:pt idx="809">
                  <c:v>0</c:v>
                </c:pt>
                <c:pt idx="810">
                  <c:v>0</c:v>
                </c:pt>
                <c:pt idx="811">
                  <c:v>0</c:v>
                </c:pt>
                <c:pt idx="812">
                  <c:v>0</c:v>
                </c:pt>
                <c:pt idx="813">
                  <c:v>0</c:v>
                </c:pt>
                <c:pt idx="814">
                  <c:v>0</c:v>
                </c:pt>
                <c:pt idx="815" formatCode="#,##0.0">
                  <c:v>0</c:v>
                </c:pt>
                <c:pt idx="816">
                  <c:v>0</c:v>
                </c:pt>
                <c:pt idx="817">
                  <c:v>0</c:v>
                </c:pt>
                <c:pt idx="818">
                  <c:v>0</c:v>
                </c:pt>
                <c:pt idx="819">
                  <c:v>0</c:v>
                </c:pt>
                <c:pt idx="820" formatCode="#,##0.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formatCode="0.0">
                  <c:v>0</c:v>
                </c:pt>
                <c:pt idx="870">
                  <c:v>0</c:v>
                </c:pt>
                <c:pt idx="871" formatCode="0.0">
                  <c:v>0</c:v>
                </c:pt>
                <c:pt idx="872">
                  <c:v>0</c:v>
                </c:pt>
                <c:pt idx="873">
                  <c:v>0</c:v>
                </c:pt>
                <c:pt idx="874" formatCode="0.0">
                  <c:v>0</c:v>
                </c:pt>
                <c:pt idx="875" formatCode="0.0">
                  <c:v>0</c:v>
                </c:pt>
                <c:pt idx="876">
                  <c:v>0</c:v>
                </c:pt>
                <c:pt idx="877">
                  <c:v>0</c:v>
                </c:pt>
                <c:pt idx="878">
                  <c:v>0</c:v>
                </c:pt>
                <c:pt idx="879">
                  <c:v>0</c:v>
                </c:pt>
                <c:pt idx="880">
                  <c:v>0</c:v>
                </c:pt>
                <c:pt idx="881" formatCode="0.0">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formatCode="0.0">
                  <c:v>0</c:v>
                </c:pt>
                <c:pt idx="913">
                  <c:v>0</c:v>
                </c:pt>
                <c:pt idx="914">
                  <c:v>0</c:v>
                </c:pt>
                <c:pt idx="915" formatCode="0.0">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formatCode="#,##0.0">
                  <c:v>0</c:v>
                </c:pt>
                <c:pt idx="959" formatCode="#,##0.0">
                  <c:v>0</c:v>
                </c:pt>
                <c:pt idx="960">
                  <c:v>0</c:v>
                </c:pt>
                <c:pt idx="961" formatCode="#,##0.0">
                  <c:v>0</c:v>
                </c:pt>
                <c:pt idx="962" formatCode="#,##0.0">
                  <c:v>0</c:v>
                </c:pt>
                <c:pt idx="963" formatCode="#,##0.0">
                  <c:v>0</c:v>
                </c:pt>
                <c:pt idx="964" formatCode="#,##0.0">
                  <c:v>0</c:v>
                </c:pt>
                <c:pt idx="965" formatCode="#,##0.0">
                  <c:v>0</c:v>
                </c:pt>
                <c:pt idx="966">
                  <c:v>0</c:v>
                </c:pt>
                <c:pt idx="967">
                  <c:v>0</c:v>
                </c:pt>
                <c:pt idx="968">
                  <c:v>0</c:v>
                </c:pt>
                <c:pt idx="969">
                  <c:v>0</c:v>
                </c:pt>
                <c:pt idx="970">
                  <c:v>0</c:v>
                </c:pt>
                <c:pt idx="971">
                  <c:v>0</c:v>
                </c:pt>
                <c:pt idx="972" formatCode="#,##0.0">
                  <c:v>0</c:v>
                </c:pt>
                <c:pt idx="973">
                  <c:v>0</c:v>
                </c:pt>
                <c:pt idx="974">
                  <c:v>0</c:v>
                </c:pt>
                <c:pt idx="975">
                  <c:v>0</c:v>
                </c:pt>
                <c:pt idx="976">
                  <c:v>0</c:v>
                </c:pt>
                <c:pt idx="977">
                  <c:v>0</c:v>
                </c:pt>
                <c:pt idx="978">
                  <c:v>0</c:v>
                </c:pt>
                <c:pt idx="979">
                  <c:v>0</c:v>
                </c:pt>
                <c:pt idx="980" formatCode="#,##0.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formatCode="@">
                  <c:v>0</c:v>
                </c:pt>
                <c:pt idx="1181">
                  <c:v>0</c:v>
                </c:pt>
                <c:pt idx="1182">
                  <c:v>0</c:v>
                </c:pt>
                <c:pt idx="1183" formatCode="@">
                  <c:v>0</c:v>
                </c:pt>
                <c:pt idx="1184">
                  <c:v>0</c:v>
                </c:pt>
                <c:pt idx="1185" formatCode="@">
                  <c:v>0</c:v>
                </c:pt>
                <c:pt idx="1186">
                  <c:v>0</c:v>
                </c:pt>
                <c:pt idx="1187" formatCode="@">
                  <c:v>0</c:v>
                </c:pt>
                <c:pt idx="1188" formatCode="@">
                  <c:v>0</c:v>
                </c:pt>
                <c:pt idx="1189" formatCode="@">
                  <c:v>0</c:v>
                </c:pt>
                <c:pt idx="1190" formatCode="@">
                  <c:v>0</c:v>
                </c:pt>
                <c:pt idx="1191" formatCode="@">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formatCode="@">
                  <c:v>0</c:v>
                </c:pt>
                <c:pt idx="1207" formatCode="@">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formatCode="@">
                  <c:v>0</c:v>
                </c:pt>
                <c:pt idx="1223" formatCode="@">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formatCode="@">
                  <c:v>0</c:v>
                </c:pt>
                <c:pt idx="1239" formatCode="@">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formatCode="@">
                  <c:v>0</c:v>
                </c:pt>
                <c:pt idx="1255" formatCode="@">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2">
                  <c:v>0</c:v>
                </c:pt>
                <c:pt idx="1423">
                  <c:v>0</c:v>
                </c:pt>
                <c:pt idx="1424">
                  <c:v>0</c:v>
                </c:pt>
                <c:pt idx="1425">
                  <c:v>0</c:v>
                </c:pt>
                <c:pt idx="1426">
                  <c:v>0</c:v>
                </c:pt>
                <c:pt idx="1427" formatCode="@">
                  <c:v>0</c:v>
                </c:pt>
                <c:pt idx="1428">
                  <c:v>0</c:v>
                </c:pt>
                <c:pt idx="1429" formatCode="@">
                  <c:v>0</c:v>
                </c:pt>
                <c:pt idx="1430">
                  <c:v>0</c:v>
                </c:pt>
                <c:pt idx="1431">
                  <c:v>0</c:v>
                </c:pt>
                <c:pt idx="1432">
                  <c:v>0</c:v>
                </c:pt>
                <c:pt idx="1433" formatCode="@">
                  <c:v>0</c:v>
                </c:pt>
                <c:pt idx="1434" formatCode="@">
                  <c:v>0</c:v>
                </c:pt>
                <c:pt idx="1435" formatCode="@">
                  <c:v>0</c:v>
                </c:pt>
                <c:pt idx="1436">
                  <c:v>0</c:v>
                </c:pt>
                <c:pt idx="1437">
                  <c:v>0</c:v>
                </c:pt>
                <c:pt idx="1438" formatCode="@">
                  <c:v>0</c:v>
                </c:pt>
                <c:pt idx="1439">
                  <c:v>0</c:v>
                </c:pt>
                <c:pt idx="1440">
                  <c:v>0</c:v>
                </c:pt>
                <c:pt idx="1441">
                  <c:v>0</c:v>
                </c:pt>
                <c:pt idx="1442" formatCode="@">
                  <c:v>0</c:v>
                </c:pt>
                <c:pt idx="1443">
                  <c:v>0</c:v>
                </c:pt>
                <c:pt idx="1444" formatCode="@">
                  <c:v>0</c:v>
                </c:pt>
                <c:pt idx="1445" formatCode="@">
                  <c:v>0</c:v>
                </c:pt>
                <c:pt idx="1446">
                  <c:v>0</c:v>
                </c:pt>
                <c:pt idx="1447">
                  <c:v>0</c:v>
                </c:pt>
                <c:pt idx="1448" formatCode="@">
                  <c:v>0</c:v>
                </c:pt>
                <c:pt idx="1449" formatCode="@">
                  <c:v>0</c:v>
                </c:pt>
                <c:pt idx="1450">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9">
                  <c:v>0</c:v>
                </c:pt>
                <c:pt idx="1470">
                  <c:v>0</c:v>
                </c:pt>
                <c:pt idx="1471">
                  <c:v>0</c:v>
                </c:pt>
                <c:pt idx="1472" formatCode="@">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3">
                  <c:v>0</c:v>
                </c:pt>
                <c:pt idx="1514">
                  <c:v>0</c:v>
                </c:pt>
                <c:pt idx="1515">
                  <c:v>0</c:v>
                </c:pt>
                <c:pt idx="1516">
                  <c:v>0</c:v>
                </c:pt>
                <c:pt idx="1517">
                  <c:v>0</c:v>
                </c:pt>
                <c:pt idx="1518">
                  <c:v>0</c:v>
                </c:pt>
                <c:pt idx="1519">
                  <c:v>0</c:v>
                </c:pt>
                <c:pt idx="1520">
                  <c:v>0</c:v>
                </c:pt>
                <c:pt idx="1521">
                  <c:v>0</c:v>
                </c:pt>
                <c:pt idx="1522">
                  <c:v>0</c:v>
                </c:pt>
                <c:pt idx="1523" formatCode="@">
                  <c:v>0</c:v>
                </c:pt>
                <c:pt idx="1524">
                  <c:v>0</c:v>
                </c:pt>
                <c:pt idx="1525">
                  <c:v>0</c:v>
                </c:pt>
                <c:pt idx="1526" formatCode="@">
                  <c:v>0</c:v>
                </c:pt>
                <c:pt idx="1527" formatCode="@">
                  <c:v>0</c:v>
                </c:pt>
                <c:pt idx="1528">
                  <c:v>0</c:v>
                </c:pt>
                <c:pt idx="1529" formatCode="@">
                  <c:v>0</c:v>
                </c:pt>
                <c:pt idx="1530" formatCode="#,##0.00">
                  <c:v>0</c:v>
                </c:pt>
                <c:pt idx="1531" formatCode="#,##0.00">
                  <c:v>0</c:v>
                </c:pt>
                <c:pt idx="1532" formatCode="@">
                  <c:v>0</c:v>
                </c:pt>
                <c:pt idx="1533" formatCode="@">
                  <c:v>0</c:v>
                </c:pt>
                <c:pt idx="1534" formatCode="@">
                  <c:v>0</c:v>
                </c:pt>
                <c:pt idx="1535" formatCode="@">
                  <c:v>0</c:v>
                </c:pt>
                <c:pt idx="1536">
                  <c:v>0</c:v>
                </c:pt>
                <c:pt idx="1537">
                  <c:v>0</c:v>
                </c:pt>
                <c:pt idx="1538" formatCode="#,##0.00">
                  <c:v>0</c:v>
                </c:pt>
                <c:pt idx="1539" formatCode="#,##0.00">
                  <c:v>0</c:v>
                </c:pt>
                <c:pt idx="1540" formatCode="#,##0.00">
                  <c:v>0</c:v>
                </c:pt>
                <c:pt idx="1541" formatCode="#,##0.00">
                  <c:v>0</c:v>
                </c:pt>
                <c:pt idx="1542" formatCode="#,##0.00">
                  <c:v>0</c:v>
                </c:pt>
                <c:pt idx="1543">
                  <c:v>0</c:v>
                </c:pt>
                <c:pt idx="1544">
                  <c:v>0</c:v>
                </c:pt>
                <c:pt idx="1545">
                  <c:v>0</c:v>
                </c:pt>
                <c:pt idx="1546">
                  <c:v>0</c:v>
                </c:pt>
                <c:pt idx="1547">
                  <c:v>0</c:v>
                </c:pt>
                <c:pt idx="1548">
                  <c:v>0</c:v>
                </c:pt>
                <c:pt idx="1549">
                  <c:v>0</c:v>
                </c:pt>
                <c:pt idx="1550" formatCode="#,##0.00">
                  <c:v>0</c:v>
                </c:pt>
                <c:pt idx="1551" formatCode="@">
                  <c:v>0</c:v>
                </c:pt>
                <c:pt idx="1552">
                  <c:v>0</c:v>
                </c:pt>
                <c:pt idx="1553" formatCode="#,##0.00">
                  <c:v>0</c:v>
                </c:pt>
                <c:pt idx="1554" formatCode="@">
                  <c:v>0</c:v>
                </c:pt>
                <c:pt idx="1555" formatCode="@">
                  <c:v>0</c:v>
                </c:pt>
                <c:pt idx="1556" formatCode="@">
                  <c:v>0</c:v>
                </c:pt>
                <c:pt idx="1557" formatCode="#,##0.00">
                  <c:v>0</c:v>
                </c:pt>
                <c:pt idx="1558" formatCode="@">
                  <c:v>0</c:v>
                </c:pt>
                <c:pt idx="1559" formatCode="#,##0.00">
                  <c:v>0</c:v>
                </c:pt>
                <c:pt idx="1560" formatCode="@">
                  <c:v>0</c:v>
                </c:pt>
                <c:pt idx="1561" formatCode="#,##0.00">
                  <c:v>0</c:v>
                </c:pt>
                <c:pt idx="1562" formatCode="@">
                  <c:v>0</c:v>
                </c:pt>
                <c:pt idx="1563" formatCode="@">
                  <c:v>0</c:v>
                </c:pt>
                <c:pt idx="1564" formatCode="@">
                  <c:v>0</c:v>
                </c:pt>
                <c:pt idx="1565" formatCode="@">
                  <c:v>0</c:v>
                </c:pt>
                <c:pt idx="1566" formatCode="@">
                  <c:v>0</c:v>
                </c:pt>
                <c:pt idx="1567" formatCode="@">
                  <c:v>0</c:v>
                </c:pt>
                <c:pt idx="1568">
                  <c:v>0</c:v>
                </c:pt>
                <c:pt idx="1569" formatCode="#,##0.00">
                  <c:v>0</c:v>
                </c:pt>
                <c:pt idx="1570" formatCode="@">
                  <c:v>0</c:v>
                </c:pt>
                <c:pt idx="1571" formatCode="#,##0.00">
                  <c:v>0</c:v>
                </c:pt>
                <c:pt idx="1572" formatCode="@">
                  <c:v>0</c:v>
                </c:pt>
                <c:pt idx="1573" formatCode="#,##0.00">
                  <c:v>0</c:v>
                </c:pt>
                <c:pt idx="1574" formatCode="#,##0.00">
                  <c:v>0</c:v>
                </c:pt>
                <c:pt idx="1575" formatCode="@">
                  <c:v>0</c:v>
                </c:pt>
                <c:pt idx="1576" formatCode="#,##0.00">
                  <c:v>0</c:v>
                </c:pt>
                <c:pt idx="1577" formatCode="@">
                  <c:v>0</c:v>
                </c:pt>
                <c:pt idx="1578" formatCode="#,##0.00">
                  <c:v>0</c:v>
                </c:pt>
                <c:pt idx="1579" formatCode="#,##0.00">
                  <c:v>0</c:v>
                </c:pt>
                <c:pt idx="1580" formatCode="@">
                  <c:v>0</c:v>
                </c:pt>
                <c:pt idx="1584">
                  <c:v>0</c:v>
                </c:pt>
                <c:pt idx="1585" formatCode="#,##0.00">
                  <c:v>0</c:v>
                </c:pt>
                <c:pt idx="1586" formatCode="#,##0.00">
                  <c:v>0</c:v>
                </c:pt>
                <c:pt idx="1587" formatCode="#,##0.00">
                  <c:v>0</c:v>
                </c:pt>
                <c:pt idx="1588" formatCode="@">
                  <c:v>0</c:v>
                </c:pt>
                <c:pt idx="1594">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1">
                  <c:v>0</c:v>
                </c:pt>
                <c:pt idx="1612">
                  <c:v>0</c:v>
                </c:pt>
                <c:pt idx="1613">
                  <c:v>0</c:v>
                </c:pt>
                <c:pt idx="1614">
                  <c:v>0</c:v>
                </c:pt>
                <c:pt idx="1615">
                  <c:v>0</c:v>
                </c:pt>
                <c:pt idx="1616">
                  <c:v>0</c:v>
                </c:pt>
                <c:pt idx="1617">
                  <c:v>0</c:v>
                </c:pt>
                <c:pt idx="1618">
                  <c:v>0</c:v>
                </c:pt>
                <c:pt idx="1619">
                  <c:v>0</c:v>
                </c:pt>
                <c:pt idx="1620">
                  <c:v>0</c:v>
                </c:pt>
                <c:pt idx="1621">
                  <c:v>0</c:v>
                </c:pt>
                <c:pt idx="1622">
                  <c:v>0</c:v>
                </c:pt>
                <c:pt idx="1623">
                  <c:v>0</c:v>
                </c:pt>
                <c:pt idx="1624">
                  <c:v>0</c:v>
                </c:pt>
                <c:pt idx="1625">
                  <c:v>0</c:v>
                </c:pt>
                <c:pt idx="1626">
                  <c:v>0</c:v>
                </c:pt>
                <c:pt idx="1627">
                  <c:v>0</c:v>
                </c:pt>
                <c:pt idx="1628">
                  <c:v>0</c:v>
                </c:pt>
                <c:pt idx="1629">
                  <c:v>0</c:v>
                </c:pt>
                <c:pt idx="1630">
                  <c:v>0</c:v>
                </c:pt>
                <c:pt idx="1631">
                  <c:v>0</c:v>
                </c:pt>
                <c:pt idx="1632">
                  <c:v>0</c:v>
                </c:pt>
                <c:pt idx="1633">
                  <c:v>0</c:v>
                </c:pt>
                <c:pt idx="1634">
                  <c:v>0</c:v>
                </c:pt>
                <c:pt idx="1635">
                  <c:v>0</c:v>
                </c:pt>
                <c:pt idx="1636">
                  <c:v>0</c:v>
                </c:pt>
                <c:pt idx="1637">
                  <c:v>0</c:v>
                </c:pt>
                <c:pt idx="1638">
                  <c:v>0</c:v>
                </c:pt>
                <c:pt idx="1639">
                  <c:v>0</c:v>
                </c:pt>
                <c:pt idx="1640">
                  <c:v>0</c:v>
                </c:pt>
                <c:pt idx="1641">
                  <c:v>0</c:v>
                </c:pt>
                <c:pt idx="1642">
                  <c:v>0</c:v>
                </c:pt>
                <c:pt idx="1643">
                  <c:v>0</c:v>
                </c:pt>
                <c:pt idx="1644">
                  <c:v>0</c:v>
                </c:pt>
                <c:pt idx="1645">
                  <c:v>0</c:v>
                </c:pt>
                <c:pt idx="1646">
                  <c:v>0</c:v>
                </c:pt>
                <c:pt idx="1647">
                  <c:v>0</c:v>
                </c:pt>
                <c:pt idx="1648">
                  <c:v>0</c:v>
                </c:pt>
                <c:pt idx="1649">
                  <c:v>0</c:v>
                </c:pt>
                <c:pt idx="1650">
                  <c:v>0</c:v>
                </c:pt>
                <c:pt idx="1651">
                  <c:v>0</c:v>
                </c:pt>
                <c:pt idx="1652">
                  <c:v>0</c:v>
                </c:pt>
                <c:pt idx="1653">
                  <c:v>0</c:v>
                </c:pt>
                <c:pt idx="1654">
                  <c:v>0</c:v>
                </c:pt>
                <c:pt idx="1655">
                  <c:v>0</c:v>
                </c:pt>
                <c:pt idx="1656">
                  <c:v>0</c:v>
                </c:pt>
                <c:pt idx="1657">
                  <c:v>0</c:v>
                </c:pt>
                <c:pt idx="1658">
                  <c:v>0</c:v>
                </c:pt>
                <c:pt idx="1659">
                  <c:v>0</c:v>
                </c:pt>
                <c:pt idx="1660">
                  <c:v>0</c:v>
                </c:pt>
                <c:pt idx="1661">
                  <c:v>0</c:v>
                </c:pt>
                <c:pt idx="1662">
                  <c:v>0</c:v>
                </c:pt>
                <c:pt idx="1663">
                  <c:v>0</c:v>
                </c:pt>
                <c:pt idx="1664">
                  <c:v>0</c:v>
                </c:pt>
                <c:pt idx="1665">
                  <c:v>0</c:v>
                </c:pt>
                <c:pt idx="1666">
                  <c:v>0</c:v>
                </c:pt>
                <c:pt idx="1667">
                  <c:v>0</c:v>
                </c:pt>
                <c:pt idx="1668">
                  <c:v>0</c:v>
                </c:pt>
                <c:pt idx="1669">
                  <c:v>0</c:v>
                </c:pt>
                <c:pt idx="1670">
                  <c:v>0</c:v>
                </c:pt>
                <c:pt idx="1671">
                  <c:v>0</c:v>
                </c:pt>
                <c:pt idx="1672">
                  <c:v>0</c:v>
                </c:pt>
                <c:pt idx="1673">
                  <c:v>0</c:v>
                </c:pt>
                <c:pt idx="1674">
                  <c:v>0</c:v>
                </c:pt>
                <c:pt idx="1675">
                  <c:v>0</c:v>
                </c:pt>
                <c:pt idx="1676">
                  <c:v>0</c:v>
                </c:pt>
                <c:pt idx="1677">
                  <c:v>0</c:v>
                </c:pt>
                <c:pt idx="1678">
                  <c:v>0</c:v>
                </c:pt>
                <c:pt idx="1679">
                  <c:v>0</c:v>
                </c:pt>
                <c:pt idx="1680">
                  <c:v>0</c:v>
                </c:pt>
                <c:pt idx="1681">
                  <c:v>0</c:v>
                </c:pt>
                <c:pt idx="1682">
                  <c:v>0</c:v>
                </c:pt>
                <c:pt idx="1683">
                  <c:v>0</c:v>
                </c:pt>
                <c:pt idx="1684">
                  <c:v>0</c:v>
                </c:pt>
                <c:pt idx="1685">
                  <c:v>0</c:v>
                </c:pt>
                <c:pt idx="1686">
                  <c:v>0</c:v>
                </c:pt>
                <c:pt idx="1687">
                  <c:v>0</c:v>
                </c:pt>
                <c:pt idx="1688">
                  <c:v>0</c:v>
                </c:pt>
                <c:pt idx="1689">
                  <c:v>0</c:v>
                </c:pt>
                <c:pt idx="1690">
                  <c:v>0</c:v>
                </c:pt>
                <c:pt idx="1691">
                  <c:v>0</c:v>
                </c:pt>
                <c:pt idx="1692">
                  <c:v>0</c:v>
                </c:pt>
                <c:pt idx="1693">
                  <c:v>0</c:v>
                </c:pt>
                <c:pt idx="1694">
                  <c:v>0</c:v>
                </c:pt>
                <c:pt idx="1695">
                  <c:v>0</c:v>
                </c:pt>
                <c:pt idx="1696">
                  <c:v>0</c:v>
                </c:pt>
                <c:pt idx="1697">
                  <c:v>0</c:v>
                </c:pt>
                <c:pt idx="1698">
                  <c:v>0</c:v>
                </c:pt>
                <c:pt idx="1699">
                  <c:v>0</c:v>
                </c:pt>
                <c:pt idx="1700">
                  <c:v>0</c:v>
                </c:pt>
                <c:pt idx="1701">
                  <c:v>0</c:v>
                </c:pt>
                <c:pt idx="1702">
                  <c:v>0</c:v>
                </c:pt>
                <c:pt idx="1703">
                  <c:v>0</c:v>
                </c:pt>
                <c:pt idx="1704">
                  <c:v>0</c:v>
                </c:pt>
                <c:pt idx="1705">
                  <c:v>0</c:v>
                </c:pt>
                <c:pt idx="1706">
                  <c:v>0</c:v>
                </c:pt>
                <c:pt idx="1707">
                  <c:v>0</c:v>
                </c:pt>
                <c:pt idx="1708">
                  <c:v>0</c:v>
                </c:pt>
                <c:pt idx="1709">
                  <c:v>0</c:v>
                </c:pt>
                <c:pt idx="1710">
                  <c:v>0</c:v>
                </c:pt>
                <c:pt idx="1711">
                  <c:v>0</c:v>
                </c:pt>
                <c:pt idx="1712">
                  <c:v>0</c:v>
                </c:pt>
                <c:pt idx="1713">
                  <c:v>0</c:v>
                </c:pt>
                <c:pt idx="1714">
                  <c:v>0</c:v>
                </c:pt>
                <c:pt idx="1715">
                  <c:v>0</c:v>
                </c:pt>
                <c:pt idx="1716">
                  <c:v>0</c:v>
                </c:pt>
                <c:pt idx="1717">
                  <c:v>0</c:v>
                </c:pt>
                <c:pt idx="1718">
                  <c:v>0</c:v>
                </c:pt>
                <c:pt idx="1719">
                  <c:v>0</c:v>
                </c:pt>
                <c:pt idx="1720">
                  <c:v>0</c:v>
                </c:pt>
                <c:pt idx="1721">
                  <c:v>0</c:v>
                </c:pt>
                <c:pt idx="1722">
                  <c:v>0</c:v>
                </c:pt>
                <c:pt idx="1723">
                  <c:v>0</c:v>
                </c:pt>
                <c:pt idx="1724">
                  <c:v>0</c:v>
                </c:pt>
                <c:pt idx="1725">
                  <c:v>0</c:v>
                </c:pt>
                <c:pt idx="1726">
                  <c:v>0</c:v>
                </c:pt>
                <c:pt idx="1727">
                  <c:v>0</c:v>
                </c:pt>
                <c:pt idx="1728">
                  <c:v>0</c:v>
                </c:pt>
                <c:pt idx="1729">
                  <c:v>0</c:v>
                </c:pt>
                <c:pt idx="1730">
                  <c:v>0</c:v>
                </c:pt>
                <c:pt idx="1731">
                  <c:v>0</c:v>
                </c:pt>
                <c:pt idx="1732">
                  <c:v>0</c:v>
                </c:pt>
                <c:pt idx="1733">
                  <c:v>0</c:v>
                </c:pt>
                <c:pt idx="1734">
                  <c:v>0</c:v>
                </c:pt>
                <c:pt idx="1735">
                  <c:v>0</c:v>
                </c:pt>
                <c:pt idx="1736">
                  <c:v>0</c:v>
                </c:pt>
                <c:pt idx="1737">
                  <c:v>0</c:v>
                </c:pt>
                <c:pt idx="1738">
                  <c:v>0</c:v>
                </c:pt>
                <c:pt idx="1739">
                  <c:v>0</c:v>
                </c:pt>
                <c:pt idx="1740">
                  <c:v>0</c:v>
                </c:pt>
                <c:pt idx="1741">
                  <c:v>0</c:v>
                </c:pt>
                <c:pt idx="1742">
                  <c:v>0</c:v>
                </c:pt>
                <c:pt idx="1743">
                  <c:v>0</c:v>
                </c:pt>
                <c:pt idx="1744">
                  <c:v>0</c:v>
                </c:pt>
                <c:pt idx="1745">
                  <c:v>0</c:v>
                </c:pt>
                <c:pt idx="1746">
                  <c:v>0</c:v>
                </c:pt>
                <c:pt idx="1747">
                  <c:v>0</c:v>
                </c:pt>
                <c:pt idx="1748">
                  <c:v>0</c:v>
                </c:pt>
                <c:pt idx="1749">
                  <c:v>0</c:v>
                </c:pt>
                <c:pt idx="1750">
                  <c:v>0</c:v>
                </c:pt>
                <c:pt idx="1751">
                  <c:v>0</c:v>
                </c:pt>
                <c:pt idx="1752">
                  <c:v>0</c:v>
                </c:pt>
                <c:pt idx="1753">
                  <c:v>0</c:v>
                </c:pt>
                <c:pt idx="1754">
                  <c:v>0</c:v>
                </c:pt>
                <c:pt idx="1755">
                  <c:v>0</c:v>
                </c:pt>
                <c:pt idx="1756">
                  <c:v>0</c:v>
                </c:pt>
                <c:pt idx="1757">
                  <c:v>0</c:v>
                </c:pt>
                <c:pt idx="1758">
                  <c:v>0</c:v>
                </c:pt>
                <c:pt idx="1759">
                  <c:v>0</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0</c:v>
                </c:pt>
                <c:pt idx="1829">
                  <c:v>0</c:v>
                </c:pt>
                <c:pt idx="1830">
                  <c:v>0</c:v>
                </c:pt>
                <c:pt idx="1831">
                  <c:v>0</c:v>
                </c:pt>
                <c:pt idx="1832">
                  <c:v>0</c:v>
                </c:pt>
                <c:pt idx="1833">
                  <c:v>0</c:v>
                </c:pt>
                <c:pt idx="1834">
                  <c:v>0</c:v>
                </c:pt>
                <c:pt idx="1835">
                  <c:v>0</c:v>
                </c:pt>
                <c:pt idx="1836">
                  <c:v>0</c:v>
                </c:pt>
                <c:pt idx="1837">
                  <c:v>0</c:v>
                </c:pt>
                <c:pt idx="1838">
                  <c:v>0</c:v>
                </c:pt>
                <c:pt idx="1839">
                  <c:v>0</c:v>
                </c:pt>
                <c:pt idx="1840">
                  <c:v>0</c:v>
                </c:pt>
                <c:pt idx="1841">
                  <c:v>0</c:v>
                </c:pt>
                <c:pt idx="1842">
                  <c:v>0</c:v>
                </c:pt>
                <c:pt idx="1843">
                  <c:v>0</c:v>
                </c:pt>
                <c:pt idx="1844">
                  <c:v>0</c:v>
                </c:pt>
                <c:pt idx="1845">
                  <c:v>0</c:v>
                </c:pt>
                <c:pt idx="1846">
                  <c:v>0</c:v>
                </c:pt>
                <c:pt idx="1847">
                  <c:v>0</c:v>
                </c:pt>
                <c:pt idx="1848">
                  <c:v>0</c:v>
                </c:pt>
                <c:pt idx="1849">
                  <c:v>0</c:v>
                </c:pt>
                <c:pt idx="1850">
                  <c:v>0</c:v>
                </c:pt>
                <c:pt idx="1851">
                  <c:v>0</c:v>
                </c:pt>
                <c:pt idx="1852">
                  <c:v>0</c:v>
                </c:pt>
                <c:pt idx="1853">
                  <c:v>0</c:v>
                </c:pt>
                <c:pt idx="1854">
                  <c:v>0</c:v>
                </c:pt>
                <c:pt idx="1855">
                  <c:v>0</c:v>
                </c:pt>
                <c:pt idx="1856">
                  <c:v>0</c:v>
                </c:pt>
                <c:pt idx="1857">
                  <c:v>0</c:v>
                </c:pt>
                <c:pt idx="1858">
                  <c:v>0</c:v>
                </c:pt>
                <c:pt idx="1859">
                  <c:v>0</c:v>
                </c:pt>
                <c:pt idx="1860">
                  <c:v>0</c:v>
                </c:pt>
                <c:pt idx="1861">
                  <c:v>0</c:v>
                </c:pt>
                <c:pt idx="1862">
                  <c:v>0</c:v>
                </c:pt>
                <c:pt idx="1863">
                  <c:v>0</c:v>
                </c:pt>
                <c:pt idx="1864">
                  <c:v>0</c:v>
                </c:pt>
                <c:pt idx="1865">
                  <c:v>0</c:v>
                </c:pt>
                <c:pt idx="1866">
                  <c:v>0</c:v>
                </c:pt>
                <c:pt idx="1867">
                  <c:v>0</c:v>
                </c:pt>
                <c:pt idx="1868">
                  <c:v>0</c:v>
                </c:pt>
                <c:pt idx="1869">
                  <c:v>0</c:v>
                </c:pt>
                <c:pt idx="1870">
                  <c:v>0</c:v>
                </c:pt>
                <c:pt idx="1871">
                  <c:v>0</c:v>
                </c:pt>
                <c:pt idx="1872">
                  <c:v>0</c:v>
                </c:pt>
                <c:pt idx="1873">
                  <c:v>0</c:v>
                </c:pt>
                <c:pt idx="1874">
                  <c:v>0</c:v>
                </c:pt>
                <c:pt idx="1875">
                  <c:v>0</c:v>
                </c:pt>
                <c:pt idx="1876">
                  <c:v>0</c:v>
                </c:pt>
                <c:pt idx="1877">
                  <c:v>0</c:v>
                </c:pt>
                <c:pt idx="1878">
                  <c:v>0</c:v>
                </c:pt>
                <c:pt idx="1879">
                  <c:v>0</c:v>
                </c:pt>
                <c:pt idx="1880">
                  <c:v>0</c:v>
                </c:pt>
                <c:pt idx="1881">
                  <c:v>0</c:v>
                </c:pt>
                <c:pt idx="1882">
                  <c:v>0</c:v>
                </c:pt>
                <c:pt idx="1883">
                  <c:v>0</c:v>
                </c:pt>
                <c:pt idx="1884">
                  <c:v>0</c:v>
                </c:pt>
                <c:pt idx="1885">
                  <c:v>0</c:v>
                </c:pt>
                <c:pt idx="1886">
                  <c:v>0</c:v>
                </c:pt>
                <c:pt idx="1887">
                  <c:v>0</c:v>
                </c:pt>
                <c:pt idx="1888">
                  <c:v>0</c:v>
                </c:pt>
                <c:pt idx="1889">
                  <c:v>0</c:v>
                </c:pt>
                <c:pt idx="1890">
                  <c:v>0</c:v>
                </c:pt>
                <c:pt idx="1891">
                  <c:v>0</c:v>
                </c:pt>
                <c:pt idx="1892">
                  <c:v>0</c:v>
                </c:pt>
                <c:pt idx="1893">
                  <c:v>0</c:v>
                </c:pt>
                <c:pt idx="1894">
                  <c:v>0</c:v>
                </c:pt>
                <c:pt idx="1895">
                  <c:v>0</c:v>
                </c:pt>
                <c:pt idx="1896">
                  <c:v>0</c:v>
                </c:pt>
                <c:pt idx="1897">
                  <c:v>0</c:v>
                </c:pt>
                <c:pt idx="1898">
                  <c:v>0</c:v>
                </c:pt>
                <c:pt idx="1899">
                  <c:v>0</c:v>
                </c:pt>
                <c:pt idx="1900">
                  <c:v>0</c:v>
                </c:pt>
                <c:pt idx="1901">
                  <c:v>0</c:v>
                </c:pt>
                <c:pt idx="1902">
                  <c:v>0</c:v>
                </c:pt>
                <c:pt idx="1903">
                  <c:v>0</c:v>
                </c:pt>
                <c:pt idx="1904">
                  <c:v>0</c:v>
                </c:pt>
                <c:pt idx="1905">
                  <c:v>0</c:v>
                </c:pt>
                <c:pt idx="1906">
                  <c:v>0</c:v>
                </c:pt>
                <c:pt idx="1907">
                  <c:v>0</c:v>
                </c:pt>
                <c:pt idx="1908">
                  <c:v>0</c:v>
                </c:pt>
                <c:pt idx="1909">
                  <c:v>0</c:v>
                </c:pt>
                <c:pt idx="1910">
                  <c:v>0</c:v>
                </c:pt>
                <c:pt idx="1911" formatCode="#,##0.0">
                  <c:v>0</c:v>
                </c:pt>
                <c:pt idx="1912">
                  <c:v>0</c:v>
                </c:pt>
                <c:pt idx="1913">
                  <c:v>0</c:v>
                </c:pt>
                <c:pt idx="1914">
                  <c:v>0</c:v>
                </c:pt>
                <c:pt idx="1915">
                  <c:v>0</c:v>
                </c:pt>
                <c:pt idx="1916">
                  <c:v>0</c:v>
                </c:pt>
                <c:pt idx="1917">
                  <c:v>0</c:v>
                </c:pt>
                <c:pt idx="1918">
                  <c:v>0</c:v>
                </c:pt>
                <c:pt idx="1919">
                  <c:v>0</c:v>
                </c:pt>
                <c:pt idx="1920">
                  <c:v>0</c:v>
                </c:pt>
                <c:pt idx="1921">
                  <c:v>0</c:v>
                </c:pt>
                <c:pt idx="1922">
                  <c:v>0</c:v>
                </c:pt>
                <c:pt idx="1923">
                  <c:v>0</c:v>
                </c:pt>
                <c:pt idx="1924">
                  <c:v>0</c:v>
                </c:pt>
                <c:pt idx="1925">
                  <c:v>0</c:v>
                </c:pt>
                <c:pt idx="1926">
                  <c:v>0</c:v>
                </c:pt>
                <c:pt idx="1927">
                  <c:v>0</c:v>
                </c:pt>
                <c:pt idx="1928">
                  <c:v>0</c:v>
                </c:pt>
                <c:pt idx="1929">
                  <c:v>0</c:v>
                </c:pt>
                <c:pt idx="1930">
                  <c:v>0</c:v>
                </c:pt>
                <c:pt idx="1931">
                  <c:v>0</c:v>
                </c:pt>
                <c:pt idx="1932">
                  <c:v>0</c:v>
                </c:pt>
                <c:pt idx="1933">
                  <c:v>0</c:v>
                </c:pt>
                <c:pt idx="1934">
                  <c:v>0</c:v>
                </c:pt>
                <c:pt idx="1935">
                  <c:v>0</c:v>
                </c:pt>
                <c:pt idx="1936">
                  <c:v>0</c:v>
                </c:pt>
                <c:pt idx="1937">
                  <c:v>0</c:v>
                </c:pt>
                <c:pt idx="1938">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1">
                  <c:v>0</c:v>
                </c:pt>
                <c:pt idx="1972">
                  <c:v>0</c:v>
                </c:pt>
                <c:pt idx="1973">
                  <c:v>0</c:v>
                </c:pt>
                <c:pt idx="1974">
                  <c:v>0</c:v>
                </c:pt>
                <c:pt idx="1975">
                  <c:v>0</c:v>
                </c:pt>
                <c:pt idx="1976">
                  <c:v>0</c:v>
                </c:pt>
                <c:pt idx="1977">
                  <c:v>0</c:v>
                </c:pt>
                <c:pt idx="1978">
                  <c:v>0</c:v>
                </c:pt>
                <c:pt idx="1979">
                  <c:v>0</c:v>
                </c:pt>
                <c:pt idx="1980">
                  <c:v>0</c:v>
                </c:pt>
                <c:pt idx="1981">
                  <c:v>0</c:v>
                </c:pt>
                <c:pt idx="1982">
                  <c:v>0</c:v>
                </c:pt>
                <c:pt idx="1983">
                  <c:v>0</c:v>
                </c:pt>
                <c:pt idx="1984">
                  <c:v>0</c:v>
                </c:pt>
                <c:pt idx="1985">
                  <c:v>0</c:v>
                </c:pt>
                <c:pt idx="1986">
                  <c:v>0</c:v>
                </c:pt>
                <c:pt idx="1987">
                  <c:v>0</c:v>
                </c:pt>
                <c:pt idx="1988">
                  <c:v>0</c:v>
                </c:pt>
                <c:pt idx="1989">
                  <c:v>0</c:v>
                </c:pt>
                <c:pt idx="1990">
                  <c:v>0</c:v>
                </c:pt>
                <c:pt idx="1991">
                  <c:v>0</c:v>
                </c:pt>
                <c:pt idx="1992">
                  <c:v>0</c:v>
                </c:pt>
                <c:pt idx="1993">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6">
                  <c:v>0</c:v>
                </c:pt>
                <c:pt idx="2007">
                  <c:v>0</c:v>
                </c:pt>
                <c:pt idx="2008">
                  <c:v>0</c:v>
                </c:pt>
                <c:pt idx="2009">
                  <c:v>0</c:v>
                </c:pt>
                <c:pt idx="2010">
                  <c:v>0</c:v>
                </c:pt>
                <c:pt idx="2011">
                  <c:v>0</c:v>
                </c:pt>
                <c:pt idx="2012">
                  <c:v>0</c:v>
                </c:pt>
                <c:pt idx="2013">
                  <c:v>0</c:v>
                </c:pt>
                <c:pt idx="2014">
                  <c:v>0</c:v>
                </c:pt>
                <c:pt idx="2015">
                  <c:v>0</c:v>
                </c:pt>
                <c:pt idx="2016">
                  <c:v>0</c:v>
                </c:pt>
                <c:pt idx="2017">
                  <c:v>0</c:v>
                </c:pt>
                <c:pt idx="2018">
                  <c:v>0</c:v>
                </c:pt>
                <c:pt idx="2019">
                  <c:v>0</c:v>
                </c:pt>
                <c:pt idx="2020">
                  <c:v>0</c:v>
                </c:pt>
                <c:pt idx="2021">
                  <c:v>0</c:v>
                </c:pt>
                <c:pt idx="2022">
                  <c:v>0</c:v>
                </c:pt>
                <c:pt idx="2027">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6">
                  <c:v>0</c:v>
                </c:pt>
                <c:pt idx="2077">
                  <c:v>0</c:v>
                </c:pt>
                <c:pt idx="2078">
                  <c:v>0</c:v>
                </c:pt>
                <c:pt idx="2079">
                  <c:v>0</c:v>
                </c:pt>
                <c:pt idx="2080">
                  <c:v>0</c:v>
                </c:pt>
                <c:pt idx="2081">
                  <c:v>0</c:v>
                </c:pt>
                <c:pt idx="2082">
                  <c:v>0</c:v>
                </c:pt>
                <c:pt idx="2083">
                  <c:v>0</c:v>
                </c:pt>
                <c:pt idx="2084">
                  <c:v>0</c:v>
                </c:pt>
                <c:pt idx="2085">
                  <c:v>0</c:v>
                </c:pt>
                <c:pt idx="2086">
                  <c:v>0</c:v>
                </c:pt>
                <c:pt idx="2087">
                  <c:v>0</c:v>
                </c:pt>
                <c:pt idx="2088">
                  <c:v>0</c:v>
                </c:pt>
                <c:pt idx="2089">
                  <c:v>0</c:v>
                </c:pt>
                <c:pt idx="2090">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0">
                  <c:v>0</c:v>
                </c:pt>
                <c:pt idx="2121">
                  <c:v>0</c:v>
                </c:pt>
                <c:pt idx="2122">
                  <c:v>0</c:v>
                </c:pt>
                <c:pt idx="2128">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c:v>0</c:v>
                </c:pt>
                <c:pt idx="2193">
                  <c:v>0</c:v>
                </c:pt>
                <c:pt idx="2194">
                  <c:v>0</c:v>
                </c:pt>
                <c:pt idx="2195">
                  <c:v>0</c:v>
                </c:pt>
                <c:pt idx="2196">
                  <c:v>0</c:v>
                </c:pt>
                <c:pt idx="2197">
                  <c:v>0</c:v>
                </c:pt>
                <c:pt idx="2198">
                  <c:v>0</c:v>
                </c:pt>
                <c:pt idx="2199">
                  <c:v>0</c:v>
                </c:pt>
                <c:pt idx="2200">
                  <c:v>0</c:v>
                </c:pt>
                <c:pt idx="2201">
                  <c:v>0</c:v>
                </c:pt>
                <c:pt idx="2202">
                  <c:v>0</c:v>
                </c:pt>
                <c:pt idx="2203">
                  <c:v>0</c:v>
                </c:pt>
                <c:pt idx="2204" formatCode="0.0">
                  <c:v>0</c:v>
                </c:pt>
                <c:pt idx="2205">
                  <c:v>0</c:v>
                </c:pt>
                <c:pt idx="2206">
                  <c:v>0</c:v>
                </c:pt>
                <c:pt idx="2207">
                  <c:v>0</c:v>
                </c:pt>
                <c:pt idx="2208" formatCode="0.0">
                  <c:v>0</c:v>
                </c:pt>
                <c:pt idx="2209">
                  <c:v>0</c:v>
                </c:pt>
                <c:pt idx="2210">
                  <c:v>0</c:v>
                </c:pt>
                <c:pt idx="2211" formatCode="0.0">
                  <c:v>0</c:v>
                </c:pt>
                <c:pt idx="2212">
                  <c:v>0</c:v>
                </c:pt>
                <c:pt idx="2213">
                  <c:v>0</c:v>
                </c:pt>
                <c:pt idx="2214">
                  <c:v>0</c:v>
                </c:pt>
                <c:pt idx="2215">
                  <c:v>0</c:v>
                </c:pt>
                <c:pt idx="2216" formatCode="0.0">
                  <c:v>0</c:v>
                </c:pt>
                <c:pt idx="2217">
                  <c:v>0</c:v>
                </c:pt>
                <c:pt idx="2218">
                  <c:v>0</c:v>
                </c:pt>
                <c:pt idx="2219">
                  <c:v>0</c:v>
                </c:pt>
                <c:pt idx="2220">
                  <c:v>0</c:v>
                </c:pt>
                <c:pt idx="2221" formatCode="0.0">
                  <c:v>0</c:v>
                </c:pt>
                <c:pt idx="2222">
                  <c:v>0</c:v>
                </c:pt>
                <c:pt idx="2223">
                  <c:v>0</c:v>
                </c:pt>
                <c:pt idx="2224">
                  <c:v>0</c:v>
                </c:pt>
                <c:pt idx="2225">
                  <c:v>0</c:v>
                </c:pt>
                <c:pt idx="2226">
                  <c:v>0</c:v>
                </c:pt>
                <c:pt idx="2227">
                  <c:v>0</c:v>
                </c:pt>
                <c:pt idx="2228">
                  <c:v>0</c:v>
                </c:pt>
                <c:pt idx="2230">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3">
                  <c:v>0</c:v>
                </c:pt>
                <c:pt idx="2244">
                  <c:v>0</c:v>
                </c:pt>
                <c:pt idx="2245">
                  <c:v>0</c:v>
                </c:pt>
                <c:pt idx="2246">
                  <c:v>0</c:v>
                </c:pt>
                <c:pt idx="2247">
                  <c:v>0</c:v>
                </c:pt>
                <c:pt idx="2248">
                  <c:v>0</c:v>
                </c:pt>
                <c:pt idx="2249">
                  <c:v>0</c:v>
                </c:pt>
                <c:pt idx="2250">
                  <c:v>0</c:v>
                </c:pt>
                <c:pt idx="2251">
                  <c:v>0</c:v>
                </c:pt>
                <c:pt idx="2252">
                  <c:v>0</c:v>
                </c:pt>
                <c:pt idx="2253">
                  <c:v>0</c:v>
                </c:pt>
                <c:pt idx="2254">
                  <c:v>0</c:v>
                </c:pt>
                <c:pt idx="2255">
                  <c:v>0</c:v>
                </c:pt>
                <c:pt idx="2256">
                  <c:v>0</c:v>
                </c:pt>
                <c:pt idx="2257">
                  <c:v>0</c:v>
                </c:pt>
                <c:pt idx="2258">
                  <c:v>0</c:v>
                </c:pt>
                <c:pt idx="2259">
                  <c:v>0</c:v>
                </c:pt>
                <c:pt idx="2260">
                  <c:v>0</c:v>
                </c:pt>
                <c:pt idx="2261">
                  <c:v>0</c:v>
                </c:pt>
                <c:pt idx="2262">
                  <c:v>0</c:v>
                </c:pt>
                <c:pt idx="2263">
                  <c:v>0</c:v>
                </c:pt>
                <c:pt idx="2264">
                  <c:v>0</c:v>
                </c:pt>
                <c:pt idx="2265">
                  <c:v>0</c:v>
                </c:pt>
                <c:pt idx="2266">
                  <c:v>0</c:v>
                </c:pt>
                <c:pt idx="2267">
                  <c:v>0</c:v>
                </c:pt>
                <c:pt idx="2268">
                  <c:v>0</c:v>
                </c:pt>
                <c:pt idx="2269">
                  <c:v>0</c:v>
                </c:pt>
                <c:pt idx="2270">
                  <c:v>0</c:v>
                </c:pt>
                <c:pt idx="2271">
                  <c:v>0</c:v>
                </c:pt>
                <c:pt idx="2272">
                  <c:v>0</c:v>
                </c:pt>
                <c:pt idx="2273">
                  <c:v>0</c:v>
                </c:pt>
                <c:pt idx="2274">
                  <c:v>0</c:v>
                </c:pt>
                <c:pt idx="2275">
                  <c:v>0</c:v>
                </c:pt>
                <c:pt idx="2276">
                  <c:v>0</c:v>
                </c:pt>
                <c:pt idx="2277">
                  <c:v>0</c:v>
                </c:pt>
                <c:pt idx="2278">
                  <c:v>0</c:v>
                </c:pt>
                <c:pt idx="2279">
                  <c:v>0</c:v>
                </c:pt>
                <c:pt idx="2280">
                  <c:v>0</c:v>
                </c:pt>
                <c:pt idx="2281">
                  <c:v>0</c:v>
                </c:pt>
                <c:pt idx="2282">
                  <c:v>0</c:v>
                </c:pt>
                <c:pt idx="2283">
                  <c:v>0</c:v>
                </c:pt>
                <c:pt idx="2284">
                  <c:v>0</c:v>
                </c:pt>
                <c:pt idx="2285">
                  <c:v>0</c:v>
                </c:pt>
                <c:pt idx="2286">
                  <c:v>0</c:v>
                </c:pt>
                <c:pt idx="2287">
                  <c:v>0</c:v>
                </c:pt>
                <c:pt idx="2288">
                  <c:v>0</c:v>
                </c:pt>
                <c:pt idx="2289">
                  <c:v>0</c:v>
                </c:pt>
                <c:pt idx="2290">
                  <c:v>0</c:v>
                </c:pt>
                <c:pt idx="2291">
                  <c:v>0</c:v>
                </c:pt>
                <c:pt idx="2292">
                  <c:v>0</c:v>
                </c:pt>
                <c:pt idx="2293">
                  <c:v>0</c:v>
                </c:pt>
                <c:pt idx="2294">
                  <c:v>0</c:v>
                </c:pt>
                <c:pt idx="2295">
                  <c:v>0</c:v>
                </c:pt>
                <c:pt idx="2296">
                  <c:v>0</c:v>
                </c:pt>
                <c:pt idx="2297">
                  <c:v>0</c:v>
                </c:pt>
                <c:pt idx="2298">
                  <c:v>0</c:v>
                </c:pt>
                <c:pt idx="2299">
                  <c:v>0</c:v>
                </c:pt>
                <c:pt idx="2300">
                  <c:v>0</c:v>
                </c:pt>
                <c:pt idx="2301">
                  <c:v>0</c:v>
                </c:pt>
                <c:pt idx="2302">
                  <c:v>0</c:v>
                </c:pt>
                <c:pt idx="2303">
                  <c:v>0</c:v>
                </c:pt>
                <c:pt idx="2304">
                  <c:v>0</c:v>
                </c:pt>
                <c:pt idx="2305">
                  <c:v>0</c:v>
                </c:pt>
                <c:pt idx="2306">
                  <c:v>0</c:v>
                </c:pt>
                <c:pt idx="2307">
                  <c:v>0</c:v>
                </c:pt>
                <c:pt idx="2308">
                  <c:v>0</c:v>
                </c:pt>
                <c:pt idx="2309">
                  <c:v>0</c:v>
                </c:pt>
                <c:pt idx="2310">
                  <c:v>0</c:v>
                </c:pt>
                <c:pt idx="2311">
                  <c:v>0</c:v>
                </c:pt>
                <c:pt idx="2312">
                  <c:v>0</c:v>
                </c:pt>
                <c:pt idx="2313">
                  <c:v>0</c:v>
                </c:pt>
                <c:pt idx="2314">
                  <c:v>0</c:v>
                </c:pt>
                <c:pt idx="2316">
                  <c:v>0</c:v>
                </c:pt>
                <c:pt idx="2317">
                  <c:v>0</c:v>
                </c:pt>
                <c:pt idx="2318">
                  <c:v>0</c:v>
                </c:pt>
                <c:pt idx="2319">
                  <c:v>0</c:v>
                </c:pt>
                <c:pt idx="2320">
                  <c:v>0</c:v>
                </c:pt>
                <c:pt idx="2321">
                  <c:v>0</c:v>
                </c:pt>
                <c:pt idx="2322">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8">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6">
                  <c:v>0</c:v>
                </c:pt>
                <c:pt idx="2357">
                  <c:v>0</c:v>
                </c:pt>
                <c:pt idx="2358">
                  <c:v>0</c:v>
                </c:pt>
                <c:pt idx="2359">
                  <c:v>0</c:v>
                </c:pt>
                <c:pt idx="2360">
                  <c:v>0</c:v>
                </c:pt>
                <c:pt idx="2361">
                  <c:v>0</c:v>
                </c:pt>
                <c:pt idx="2362">
                  <c:v>0</c:v>
                </c:pt>
                <c:pt idx="2363">
                  <c:v>0</c:v>
                </c:pt>
                <c:pt idx="2364">
                  <c:v>0</c:v>
                </c:pt>
                <c:pt idx="2365">
                  <c:v>0</c:v>
                </c:pt>
                <c:pt idx="2366">
                  <c:v>0</c:v>
                </c:pt>
                <c:pt idx="2367">
                  <c:v>0</c:v>
                </c:pt>
                <c:pt idx="2368" formatCode="#,##0.0">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formatCode="#,##0.0">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formatCode="#,##0.0">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formatCode="#,##0.0">
                  <c:v>0</c:v>
                </c:pt>
                <c:pt idx="2430">
                  <c:v>0</c:v>
                </c:pt>
                <c:pt idx="2431">
                  <c:v>0</c:v>
                </c:pt>
                <c:pt idx="2432">
                  <c:v>0</c:v>
                </c:pt>
                <c:pt idx="2433">
                  <c:v>0</c:v>
                </c:pt>
                <c:pt idx="2434">
                  <c:v>0</c:v>
                </c:pt>
                <c:pt idx="2435">
                  <c:v>0</c:v>
                </c:pt>
                <c:pt idx="2436">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formatCode="#,##0.0">
                  <c:v>0</c:v>
                </c:pt>
                <c:pt idx="2450">
                  <c:v>0</c:v>
                </c:pt>
                <c:pt idx="2451">
                  <c:v>0</c:v>
                </c:pt>
                <c:pt idx="2452">
                  <c:v>0</c:v>
                </c:pt>
                <c:pt idx="2453">
                  <c:v>0</c:v>
                </c:pt>
                <c:pt idx="2454">
                  <c:v>0</c:v>
                </c:pt>
                <c:pt idx="2455">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2">
                  <c:v>0</c:v>
                </c:pt>
                <c:pt idx="2473">
                  <c:v>0</c:v>
                </c:pt>
                <c:pt idx="2474">
                  <c:v>0</c:v>
                </c:pt>
                <c:pt idx="2475">
                  <c:v>0</c:v>
                </c:pt>
                <c:pt idx="2476">
                  <c:v>0</c:v>
                </c:pt>
                <c:pt idx="2477">
                  <c:v>0</c:v>
                </c:pt>
                <c:pt idx="2478">
                  <c:v>0</c:v>
                </c:pt>
                <c:pt idx="2479">
                  <c:v>0</c:v>
                </c:pt>
                <c:pt idx="2480">
                  <c:v>0</c:v>
                </c:pt>
                <c:pt idx="2481">
                  <c:v>0</c:v>
                </c:pt>
                <c:pt idx="2482">
                  <c:v>0</c:v>
                </c:pt>
                <c:pt idx="2483">
                  <c:v>0</c:v>
                </c:pt>
                <c:pt idx="2484" formatCode="#,##0.0">
                  <c:v>0</c:v>
                </c:pt>
                <c:pt idx="2485">
                  <c:v>0</c:v>
                </c:pt>
                <c:pt idx="2486">
                  <c:v>0</c:v>
                </c:pt>
                <c:pt idx="2487">
                  <c:v>0</c:v>
                </c:pt>
                <c:pt idx="2488">
                  <c:v>0</c:v>
                </c:pt>
                <c:pt idx="2489">
                  <c:v>0</c:v>
                </c:pt>
                <c:pt idx="2490">
                  <c:v>0</c:v>
                </c:pt>
                <c:pt idx="2491">
                  <c:v>0</c:v>
                </c:pt>
                <c:pt idx="2492">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formatCode="#,##0.0">
                  <c:v>0</c:v>
                </c:pt>
                <c:pt idx="2507">
                  <c:v>0</c:v>
                </c:pt>
                <c:pt idx="2508">
                  <c:v>0</c:v>
                </c:pt>
                <c:pt idx="2509">
                  <c:v>0</c:v>
                </c:pt>
                <c:pt idx="2510">
                  <c:v>0</c:v>
                </c:pt>
                <c:pt idx="2511">
                  <c:v>0</c:v>
                </c:pt>
                <c:pt idx="2512">
                  <c:v>0</c:v>
                </c:pt>
                <c:pt idx="2513">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1">
                  <c:v>0</c:v>
                </c:pt>
                <c:pt idx="2532">
                  <c:v>0</c:v>
                </c:pt>
                <c:pt idx="2533">
                  <c:v>0</c:v>
                </c:pt>
                <c:pt idx="2534">
                  <c:v>0</c:v>
                </c:pt>
                <c:pt idx="2535">
                  <c:v>0</c:v>
                </c:pt>
                <c:pt idx="2536">
                  <c:v>0</c:v>
                </c:pt>
                <c:pt idx="2537">
                  <c:v>0</c:v>
                </c:pt>
                <c:pt idx="2538">
                  <c:v>0</c:v>
                </c:pt>
                <c:pt idx="2539">
                  <c:v>0</c:v>
                </c:pt>
                <c:pt idx="2540">
                  <c:v>0</c:v>
                </c:pt>
                <c:pt idx="2541" formatCode="#,##0.0">
                  <c:v>0</c:v>
                </c:pt>
                <c:pt idx="2542">
                  <c:v>0</c:v>
                </c:pt>
                <c:pt idx="2543">
                  <c:v>0</c:v>
                </c:pt>
                <c:pt idx="2544">
                  <c:v>0</c:v>
                </c:pt>
                <c:pt idx="2545">
                  <c:v>0</c:v>
                </c:pt>
                <c:pt idx="2546">
                  <c:v>0</c:v>
                </c:pt>
                <c:pt idx="2547">
                  <c:v>0</c:v>
                </c:pt>
                <c:pt idx="2548">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formatCode="#,##0.0">
                  <c:v>0</c:v>
                </c:pt>
                <c:pt idx="2564">
                  <c:v>0</c:v>
                </c:pt>
                <c:pt idx="2565">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2">
                  <c:v>0</c:v>
                </c:pt>
                <c:pt idx="2583">
                  <c:v>0</c:v>
                </c:pt>
                <c:pt idx="2584">
                  <c:v>0</c:v>
                </c:pt>
                <c:pt idx="2585">
                  <c:v>0</c:v>
                </c:pt>
                <c:pt idx="2586" formatCode="#,##0.0">
                  <c:v>0</c:v>
                </c:pt>
                <c:pt idx="2587">
                  <c:v>0</c:v>
                </c:pt>
                <c:pt idx="2588">
                  <c:v>0</c:v>
                </c:pt>
                <c:pt idx="2589">
                  <c:v>0</c:v>
                </c:pt>
                <c:pt idx="2590">
                  <c:v>0</c:v>
                </c:pt>
                <c:pt idx="2591">
                  <c:v>0</c:v>
                </c:pt>
                <c:pt idx="2592">
                  <c:v>0</c:v>
                </c:pt>
                <c:pt idx="2593">
                  <c:v>0</c:v>
                </c:pt>
                <c:pt idx="2594">
                  <c:v>0</c:v>
                </c:pt>
                <c:pt idx="2595">
                  <c:v>0</c:v>
                </c:pt>
                <c:pt idx="2596">
                  <c:v>0</c:v>
                </c:pt>
                <c:pt idx="2597">
                  <c:v>0</c:v>
                </c:pt>
                <c:pt idx="2598">
                  <c:v>0</c:v>
                </c:pt>
                <c:pt idx="2599">
                  <c:v>0</c:v>
                </c:pt>
                <c:pt idx="2600">
                  <c:v>0</c:v>
                </c:pt>
                <c:pt idx="2601">
                  <c:v>0</c:v>
                </c:pt>
                <c:pt idx="2602">
                  <c:v>0</c:v>
                </c:pt>
                <c:pt idx="2603">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19">
                  <c:v>0</c:v>
                </c:pt>
                <c:pt idx="2620">
                  <c:v>0</c:v>
                </c:pt>
                <c:pt idx="2621">
                  <c:v>0</c:v>
                </c:pt>
                <c:pt idx="2622">
                  <c:v>0</c:v>
                </c:pt>
                <c:pt idx="2623">
                  <c:v>0</c:v>
                </c:pt>
                <c:pt idx="2624">
                  <c:v>0</c:v>
                </c:pt>
                <c:pt idx="2627">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4">
                  <c:v>0</c:v>
                </c:pt>
                <c:pt idx="2675">
                  <c:v>0</c:v>
                </c:pt>
                <c:pt idx="2676">
                  <c:v>0</c:v>
                </c:pt>
                <c:pt idx="2677">
                  <c:v>0</c:v>
                </c:pt>
                <c:pt idx="2678">
                  <c:v>0</c:v>
                </c:pt>
                <c:pt idx="2679">
                  <c:v>0</c:v>
                </c:pt>
                <c:pt idx="2683">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4">
                  <c:v>0</c:v>
                </c:pt>
                <c:pt idx="2715">
                  <c:v>0</c:v>
                </c:pt>
                <c:pt idx="2716">
                  <c:v>0</c:v>
                </c:pt>
                <c:pt idx="2717">
                  <c:v>0</c:v>
                </c:pt>
                <c:pt idx="2718">
                  <c:v>0</c:v>
                </c:pt>
                <c:pt idx="2719">
                  <c:v>0</c:v>
                </c:pt>
                <c:pt idx="2720">
                  <c:v>0</c:v>
                </c:pt>
                <c:pt idx="2721">
                  <c:v>0</c:v>
                </c:pt>
                <c:pt idx="2722">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formatCode="#,##0.0">
                  <c:v>0</c:v>
                </c:pt>
                <c:pt idx="2739">
                  <c:v>0</c:v>
                </c:pt>
                <c:pt idx="2740">
                  <c:v>0</c:v>
                </c:pt>
                <c:pt idx="2741">
                  <c:v>0</c:v>
                </c:pt>
                <c:pt idx="2742">
                  <c:v>0</c:v>
                </c:pt>
                <c:pt idx="2743">
                  <c:v>0</c:v>
                </c:pt>
                <c:pt idx="2744">
                  <c:v>0</c:v>
                </c:pt>
              </c:numCache>
            </c:numRef>
          </c:val>
        </c:ser>
        <c:ser>
          <c:idx val="6"/>
          <c:order val="6"/>
          <c:tx>
            <c:strRef>
              <c:f>Тізбе!$J$3:$J$5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Тізбе!$J$6:$J$2760</c:f>
              <c:numCache>
                <c:formatCode>General</c:formatCode>
                <c:ptCount val="2747"/>
                <c:pt idx="0">
                  <c:v>0</c:v>
                </c:pt>
                <c:pt idx="4">
                  <c:v>112</c:v>
                </c:pt>
                <c:pt idx="14">
                  <c:v>122</c:v>
                </c:pt>
                <c:pt idx="31">
                  <c:v>124</c:v>
                </c:pt>
                <c:pt idx="39">
                  <c:v>124</c:v>
                </c:pt>
                <c:pt idx="57">
                  <c:v>124</c:v>
                </c:pt>
                <c:pt idx="65">
                  <c:v>124</c:v>
                </c:pt>
                <c:pt idx="73">
                  <c:v>124</c:v>
                </c:pt>
                <c:pt idx="81">
                  <c:v>124</c:v>
                </c:pt>
                <c:pt idx="89">
                  <c:v>124</c:v>
                </c:pt>
                <c:pt idx="101">
                  <c:v>124</c:v>
                </c:pt>
                <c:pt idx="109">
                  <c:v>124</c:v>
                </c:pt>
                <c:pt idx="117">
                  <c:v>124</c:v>
                </c:pt>
                <c:pt idx="125">
                  <c:v>124</c:v>
                </c:pt>
                <c:pt idx="135">
                  <c:v>124</c:v>
                </c:pt>
                <c:pt idx="143">
                  <c:v>451</c:v>
                </c:pt>
                <c:pt idx="172">
                  <c:v>451</c:v>
                </c:pt>
                <c:pt idx="175">
                  <c:v>454</c:v>
                </c:pt>
                <c:pt idx="187">
                  <c:v>456</c:v>
                </c:pt>
                <c:pt idx="197">
                  <c:v>456</c:v>
                </c:pt>
                <c:pt idx="204">
                  <c:v>457</c:v>
                </c:pt>
                <c:pt idx="222">
                  <c:v>457</c:v>
                </c:pt>
                <c:pt idx="230">
                  <c:v>457</c:v>
                </c:pt>
                <c:pt idx="237">
                  <c:v>457</c:v>
                </c:pt>
                <c:pt idx="241">
                  <c:v>459</c:v>
                </c:pt>
                <c:pt idx="252">
                  <c:v>463</c:v>
                </c:pt>
                <c:pt idx="264">
                  <c:v>472</c:v>
                </c:pt>
                <c:pt idx="292">
                  <c:v>458</c:v>
                </c:pt>
                <c:pt idx="348">
                  <c:v>458</c:v>
                </c:pt>
                <c:pt idx="362">
                  <c:v>254</c:v>
                </c:pt>
                <c:pt idx="444">
                  <c:v>719</c:v>
                </c:pt>
                <c:pt idx="480" formatCode="@">
                  <c:v>0</c:v>
                </c:pt>
                <c:pt idx="482" formatCode="@">
                  <c:v>0</c:v>
                </c:pt>
                <c:pt idx="484" formatCode="@">
                  <c:v>0</c:v>
                </c:pt>
                <c:pt idx="486" formatCode="@">
                  <c:v>0</c:v>
                </c:pt>
                <c:pt idx="488" formatCode="@">
                  <c:v>0</c:v>
                </c:pt>
                <c:pt idx="490" formatCode="@">
                  <c:v>0</c:v>
                </c:pt>
                <c:pt idx="492" formatCode="@">
                  <c:v>0</c:v>
                </c:pt>
                <c:pt idx="494" formatCode="@">
                  <c:v>0</c:v>
                </c:pt>
                <c:pt idx="496" formatCode="@">
                  <c:v>0</c:v>
                </c:pt>
                <c:pt idx="499" formatCode="@">
                  <c:v>0</c:v>
                </c:pt>
                <c:pt idx="502" formatCode="@">
                  <c:v>0</c:v>
                </c:pt>
                <c:pt idx="504" formatCode="@">
                  <c:v>0</c:v>
                </c:pt>
                <c:pt idx="506" formatCode="@">
                  <c:v>0</c:v>
                </c:pt>
                <c:pt idx="508" formatCode="@">
                  <c:v>0</c:v>
                </c:pt>
                <c:pt idx="510" formatCode="@">
                  <c:v>0</c:v>
                </c:pt>
                <c:pt idx="513" formatCode="@">
                  <c:v>0</c:v>
                </c:pt>
                <c:pt idx="515" formatCode="@">
                  <c:v>0</c:v>
                </c:pt>
                <c:pt idx="517" formatCode="@">
                  <c:v>0</c:v>
                </c:pt>
                <c:pt idx="519" formatCode="@">
                  <c:v>0</c:v>
                </c:pt>
                <c:pt idx="521" formatCode="@">
                  <c:v>0</c:v>
                </c:pt>
                <c:pt idx="523" formatCode="@">
                  <c:v>0</c:v>
                </c:pt>
                <c:pt idx="525" formatCode="@">
                  <c:v>0</c:v>
                </c:pt>
                <c:pt idx="573">
                  <c:v>112</c:v>
                </c:pt>
                <c:pt idx="581">
                  <c:v>122</c:v>
                </c:pt>
                <c:pt idx="598">
                  <c:v>122</c:v>
                </c:pt>
                <c:pt idx="620">
                  <c:v>122</c:v>
                </c:pt>
                <c:pt idx="639">
                  <c:v>122</c:v>
                </c:pt>
                <c:pt idx="662">
                  <c:v>124</c:v>
                </c:pt>
                <c:pt idx="681">
                  <c:v>124</c:v>
                </c:pt>
                <c:pt idx="705">
                  <c:v>124</c:v>
                </c:pt>
                <c:pt idx="723">
                  <c:v>124</c:v>
                </c:pt>
                <c:pt idx="743">
                  <c:v>124</c:v>
                </c:pt>
                <c:pt idx="764">
                  <c:v>124</c:v>
                </c:pt>
                <c:pt idx="784">
                  <c:v>124</c:v>
                </c:pt>
                <c:pt idx="809">
                  <c:v>451</c:v>
                </c:pt>
                <c:pt idx="838">
                  <c:v>451</c:v>
                </c:pt>
                <c:pt idx="845">
                  <c:v>456</c:v>
                </c:pt>
                <c:pt idx="856">
                  <c:v>456</c:v>
                </c:pt>
                <c:pt idx="863">
                  <c:v>457</c:v>
                </c:pt>
                <c:pt idx="889">
                  <c:v>457</c:v>
                </c:pt>
                <c:pt idx="894">
                  <c:v>457</c:v>
                </c:pt>
                <c:pt idx="900">
                  <c:v>457</c:v>
                </c:pt>
                <c:pt idx="905">
                  <c:v>492</c:v>
                </c:pt>
                <c:pt idx="967">
                  <c:v>492</c:v>
                </c:pt>
                <c:pt idx="975">
                  <c:v>459</c:v>
                </c:pt>
                <c:pt idx="989">
                  <c:v>469</c:v>
                </c:pt>
                <c:pt idx="997">
                  <c:v>472</c:v>
                </c:pt>
                <c:pt idx="1025">
                  <c:v>477</c:v>
                </c:pt>
                <c:pt idx="1042">
                  <c:v>751</c:v>
                </c:pt>
                <c:pt idx="1050">
                  <c:v>261</c:v>
                </c:pt>
                <c:pt idx="1156">
                  <c:v>112</c:v>
                </c:pt>
                <c:pt idx="1163">
                  <c:v>122</c:v>
                </c:pt>
                <c:pt idx="1177">
                  <c:v>124</c:v>
                </c:pt>
                <c:pt idx="1192">
                  <c:v>124</c:v>
                </c:pt>
                <c:pt idx="1208">
                  <c:v>124</c:v>
                </c:pt>
                <c:pt idx="1240">
                  <c:v>124</c:v>
                </c:pt>
                <c:pt idx="1396">
                  <c:v>451</c:v>
                </c:pt>
                <c:pt idx="1425">
                  <c:v>451</c:v>
                </c:pt>
                <c:pt idx="1432">
                  <c:v>454</c:v>
                </c:pt>
                <c:pt idx="1439">
                  <c:v>456</c:v>
                </c:pt>
                <c:pt idx="1446">
                  <c:v>456</c:v>
                </c:pt>
                <c:pt idx="1452">
                  <c:v>457</c:v>
                </c:pt>
                <c:pt idx="1469">
                  <c:v>455</c:v>
                </c:pt>
                <c:pt idx="1475">
                  <c:v>457</c:v>
                </c:pt>
                <c:pt idx="1480">
                  <c:v>457</c:v>
                </c:pt>
                <c:pt idx="1484">
                  <c:v>459</c:v>
                </c:pt>
                <c:pt idx="1513">
                  <c:v>477</c:v>
                </c:pt>
                <c:pt idx="1520">
                  <c:v>472</c:v>
                </c:pt>
                <c:pt idx="1548">
                  <c:v>458</c:v>
                </c:pt>
                <c:pt idx="1582">
                  <c:v>458</c:v>
                </c:pt>
                <c:pt idx="1584">
                  <c:v>458</c:v>
                </c:pt>
                <c:pt idx="1595">
                  <c:v>252</c:v>
                </c:pt>
                <c:pt idx="1611">
                  <c:v>755</c:v>
                </c:pt>
                <c:pt idx="1623">
                  <c:v>755</c:v>
                </c:pt>
                <c:pt idx="1631">
                  <c:v>755</c:v>
                </c:pt>
                <c:pt idx="1639">
                  <c:v>755</c:v>
                </c:pt>
                <c:pt idx="1647">
                  <c:v>755</c:v>
                </c:pt>
                <c:pt idx="1655">
                  <c:v>755</c:v>
                </c:pt>
                <c:pt idx="1663">
                  <c:v>755</c:v>
                </c:pt>
                <c:pt idx="1671">
                  <c:v>755</c:v>
                </c:pt>
                <c:pt idx="1679">
                  <c:v>755</c:v>
                </c:pt>
                <c:pt idx="1687">
                  <c:v>755</c:v>
                </c:pt>
                <c:pt idx="1695">
                  <c:v>755</c:v>
                </c:pt>
                <c:pt idx="1703">
                  <c:v>755</c:v>
                </c:pt>
                <c:pt idx="1711">
                  <c:v>755</c:v>
                </c:pt>
                <c:pt idx="1719">
                  <c:v>755</c:v>
                </c:pt>
                <c:pt idx="1727">
                  <c:v>755</c:v>
                </c:pt>
                <c:pt idx="1735">
                  <c:v>755</c:v>
                </c:pt>
                <c:pt idx="1743">
                  <c:v>755</c:v>
                </c:pt>
                <c:pt idx="1751">
                  <c:v>755</c:v>
                </c:pt>
                <c:pt idx="1759">
                  <c:v>755</c:v>
                </c:pt>
                <c:pt idx="1767">
                  <c:v>755</c:v>
                </c:pt>
                <c:pt idx="1774">
                  <c:v>112</c:v>
                </c:pt>
                <c:pt idx="1780">
                  <c:v>122</c:v>
                </c:pt>
                <c:pt idx="1794">
                  <c:v>124</c:v>
                </c:pt>
                <c:pt idx="1815">
                  <c:v>124</c:v>
                </c:pt>
                <c:pt idx="1826">
                  <c:v>124</c:v>
                </c:pt>
                <c:pt idx="1837">
                  <c:v>124</c:v>
                </c:pt>
                <c:pt idx="1848">
                  <c:v>124</c:v>
                </c:pt>
                <c:pt idx="1860">
                  <c:v>124</c:v>
                </c:pt>
                <c:pt idx="1871">
                  <c:v>124</c:v>
                </c:pt>
                <c:pt idx="1882">
                  <c:v>124</c:v>
                </c:pt>
                <c:pt idx="1893">
                  <c:v>124</c:v>
                </c:pt>
                <c:pt idx="1904">
                  <c:v>124</c:v>
                </c:pt>
                <c:pt idx="1915">
                  <c:v>124</c:v>
                </c:pt>
                <c:pt idx="1926">
                  <c:v>124</c:v>
                </c:pt>
                <c:pt idx="1938">
                  <c:v>451</c:v>
                </c:pt>
                <c:pt idx="1971">
                  <c:v>451</c:v>
                </c:pt>
                <c:pt idx="1975">
                  <c:v>454</c:v>
                </c:pt>
                <c:pt idx="1981">
                  <c:v>456</c:v>
                </c:pt>
                <c:pt idx="1989">
                  <c:v>456</c:v>
                </c:pt>
                <c:pt idx="1993">
                  <c:v>457</c:v>
                </c:pt>
                <c:pt idx="2006">
                  <c:v>457</c:v>
                </c:pt>
                <c:pt idx="2013">
                  <c:v>457</c:v>
                </c:pt>
                <c:pt idx="2017">
                  <c:v>457</c:v>
                </c:pt>
                <c:pt idx="2020">
                  <c:v>457</c:v>
                </c:pt>
                <c:pt idx="2027">
                  <c:v>458</c:v>
                </c:pt>
                <c:pt idx="2076">
                  <c:v>458</c:v>
                </c:pt>
                <c:pt idx="2079">
                  <c:v>463</c:v>
                </c:pt>
                <c:pt idx="2090">
                  <c:v>472</c:v>
                </c:pt>
                <c:pt idx="2120">
                  <c:v>124</c:v>
                </c:pt>
                <c:pt idx="2128">
                  <c:v>766</c:v>
                </c:pt>
                <c:pt idx="2230" formatCode="@">
                  <c:v>0</c:v>
                </c:pt>
                <c:pt idx="2316">
                  <c:v>112</c:v>
                </c:pt>
                <c:pt idx="2322">
                  <c:v>122</c:v>
                </c:pt>
                <c:pt idx="2338">
                  <c:v>124</c:v>
                </c:pt>
                <c:pt idx="2356">
                  <c:v>124</c:v>
                </c:pt>
                <c:pt idx="2376">
                  <c:v>124</c:v>
                </c:pt>
                <c:pt idx="2396">
                  <c:v>124</c:v>
                </c:pt>
                <c:pt idx="2416">
                  <c:v>124</c:v>
                </c:pt>
                <c:pt idx="2436">
                  <c:v>124</c:v>
                </c:pt>
                <c:pt idx="2455">
                  <c:v>124</c:v>
                </c:pt>
                <c:pt idx="2473">
                  <c:v>124</c:v>
                </c:pt>
                <c:pt idx="2492">
                  <c:v>124</c:v>
                </c:pt>
                <c:pt idx="2513">
                  <c:v>124</c:v>
                </c:pt>
                <c:pt idx="2532">
                  <c:v>124</c:v>
                </c:pt>
                <c:pt idx="2548">
                  <c:v>451</c:v>
                </c:pt>
                <c:pt idx="2565">
                  <c:v>451</c:v>
                </c:pt>
                <c:pt idx="2582">
                  <c:v>454</c:v>
                </c:pt>
                <c:pt idx="2589">
                  <c:v>456</c:v>
                </c:pt>
                <c:pt idx="2597">
                  <c:v>456</c:v>
                </c:pt>
                <c:pt idx="2603">
                  <c:v>457</c:v>
                </c:pt>
                <c:pt idx="2619">
                  <c:v>457</c:v>
                </c:pt>
                <c:pt idx="2622">
                  <c:v>457</c:v>
                </c:pt>
                <c:pt idx="2628">
                  <c:v>458</c:v>
                </c:pt>
                <c:pt idx="2675">
                  <c:v>458</c:v>
                </c:pt>
                <c:pt idx="2683">
                  <c:v>459</c:v>
                </c:pt>
                <c:pt idx="2714">
                  <c:v>463</c:v>
                </c:pt>
              </c:numCache>
            </c:numRef>
          </c:val>
        </c:ser>
        <c:ser>
          <c:idx val="7"/>
          <c:order val="7"/>
          <c:tx>
            <c:strRef>
              <c:f>Тізбе!$K$3:$K$5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Тізбе!$K$6:$K$2760</c:f>
              <c:numCache>
                <c:formatCode>@</c:formatCode>
                <c:ptCount val="2747"/>
                <c:pt idx="0">
                  <c:v>0</c:v>
                </c:pt>
                <c:pt idx="5">
                  <c:v>0</c:v>
                </c:pt>
                <c:pt idx="6">
                  <c:v>0</c:v>
                </c:pt>
                <c:pt idx="7">
                  <c:v>0</c:v>
                </c:pt>
                <c:pt idx="8">
                  <c:v>0</c:v>
                </c:pt>
                <c:pt idx="9">
                  <c:v>0</c:v>
                </c:pt>
                <c:pt idx="10">
                  <c:v>0</c:v>
                </c:pt>
                <c:pt idx="11">
                  <c:v>0</c:v>
                </c:pt>
                <c:pt idx="12">
                  <c:v>0</c:v>
                </c:pt>
                <c:pt idx="13">
                  <c:v>0</c:v>
                </c:pt>
                <c:pt idx="15">
                  <c:v>0</c:v>
                </c:pt>
                <c:pt idx="16" formatCode="General">
                  <c:v>0</c:v>
                </c:pt>
                <c:pt idx="17" formatCode="General">
                  <c:v>0</c:v>
                </c:pt>
                <c:pt idx="18">
                  <c:v>0</c:v>
                </c:pt>
                <c:pt idx="19">
                  <c:v>0</c:v>
                </c:pt>
                <c:pt idx="20">
                  <c:v>0</c:v>
                </c:pt>
                <c:pt idx="21" formatCode="General">
                  <c:v>0</c:v>
                </c:pt>
                <c:pt idx="22">
                  <c:v>0</c:v>
                </c:pt>
                <c:pt idx="23">
                  <c:v>0</c:v>
                </c:pt>
                <c:pt idx="24">
                  <c:v>0</c:v>
                </c:pt>
                <c:pt idx="25">
                  <c:v>0</c:v>
                </c:pt>
                <c:pt idx="26" formatCode="General">
                  <c:v>0</c:v>
                </c:pt>
                <c:pt idx="27" formatCode="General">
                  <c:v>0</c:v>
                </c:pt>
                <c:pt idx="28" formatCode="General">
                  <c:v>0</c:v>
                </c:pt>
                <c:pt idx="29" formatCode="General">
                  <c:v>106</c:v>
                </c:pt>
                <c:pt idx="30">
                  <c:v>0</c:v>
                </c:pt>
                <c:pt idx="32">
                  <c:v>0</c:v>
                </c:pt>
                <c:pt idx="33">
                  <c:v>0</c:v>
                </c:pt>
                <c:pt idx="34">
                  <c:v>0</c:v>
                </c:pt>
                <c:pt idx="35">
                  <c:v>0</c:v>
                </c:pt>
                <c:pt idx="36">
                  <c:v>0</c:v>
                </c:pt>
                <c:pt idx="37">
                  <c:v>0</c:v>
                </c:pt>
                <c:pt idx="38">
                  <c:v>0</c:v>
                </c:pt>
                <c:pt idx="40">
                  <c:v>0</c:v>
                </c:pt>
                <c:pt idx="41">
                  <c:v>0</c:v>
                </c:pt>
                <c:pt idx="42">
                  <c:v>0</c:v>
                </c:pt>
                <c:pt idx="43">
                  <c:v>0</c:v>
                </c:pt>
                <c:pt idx="44">
                  <c:v>0</c:v>
                </c:pt>
                <c:pt idx="45">
                  <c:v>0</c:v>
                </c:pt>
                <c:pt idx="46">
                  <c:v>0</c:v>
                </c:pt>
                <c:pt idx="48">
                  <c:v>0</c:v>
                </c:pt>
                <c:pt idx="49">
                  <c:v>0</c:v>
                </c:pt>
                <c:pt idx="50">
                  <c:v>0</c:v>
                </c:pt>
                <c:pt idx="51">
                  <c:v>0</c:v>
                </c:pt>
                <c:pt idx="52">
                  <c:v>0</c:v>
                </c:pt>
                <c:pt idx="53">
                  <c:v>0</c:v>
                </c:pt>
                <c:pt idx="54">
                  <c:v>0</c:v>
                </c:pt>
                <c:pt idx="55">
                  <c:v>0</c:v>
                </c:pt>
                <c:pt idx="56">
                  <c:v>0</c:v>
                </c:pt>
                <c:pt idx="58">
                  <c:v>0</c:v>
                </c:pt>
                <c:pt idx="59">
                  <c:v>0</c:v>
                </c:pt>
                <c:pt idx="60">
                  <c:v>0</c:v>
                </c:pt>
                <c:pt idx="61">
                  <c:v>0</c:v>
                </c:pt>
                <c:pt idx="62">
                  <c:v>0</c:v>
                </c:pt>
                <c:pt idx="63">
                  <c:v>0</c:v>
                </c:pt>
                <c:pt idx="64">
                  <c:v>0</c:v>
                </c:pt>
                <c:pt idx="66">
                  <c:v>0</c:v>
                </c:pt>
                <c:pt idx="67">
                  <c:v>0</c:v>
                </c:pt>
                <c:pt idx="68">
                  <c:v>0</c:v>
                </c:pt>
                <c:pt idx="69">
                  <c:v>0</c:v>
                </c:pt>
                <c:pt idx="70">
                  <c:v>0</c:v>
                </c:pt>
                <c:pt idx="71">
                  <c:v>0</c:v>
                </c:pt>
                <c:pt idx="72">
                  <c:v>0</c:v>
                </c:pt>
                <c:pt idx="74">
                  <c:v>0</c:v>
                </c:pt>
                <c:pt idx="75">
                  <c:v>0</c:v>
                </c:pt>
                <c:pt idx="76">
                  <c:v>0</c:v>
                </c:pt>
                <c:pt idx="77">
                  <c:v>0</c:v>
                </c:pt>
                <c:pt idx="78">
                  <c:v>0</c:v>
                </c:pt>
                <c:pt idx="79">
                  <c:v>0</c:v>
                </c:pt>
                <c:pt idx="80">
                  <c:v>0</c:v>
                </c:pt>
                <c:pt idx="82">
                  <c:v>0</c:v>
                </c:pt>
                <c:pt idx="83">
                  <c:v>0</c:v>
                </c:pt>
                <c:pt idx="84">
                  <c:v>0</c:v>
                </c:pt>
                <c:pt idx="85">
                  <c:v>0</c:v>
                </c:pt>
                <c:pt idx="86">
                  <c:v>0</c:v>
                </c:pt>
                <c:pt idx="87">
                  <c:v>0</c:v>
                </c:pt>
                <c:pt idx="88">
                  <c:v>0</c:v>
                </c:pt>
                <c:pt idx="90">
                  <c:v>0</c:v>
                </c:pt>
                <c:pt idx="91">
                  <c:v>0</c:v>
                </c:pt>
                <c:pt idx="92">
                  <c:v>0</c:v>
                </c:pt>
                <c:pt idx="93">
                  <c:v>0</c:v>
                </c:pt>
                <c:pt idx="94">
                  <c:v>0</c:v>
                </c:pt>
                <c:pt idx="95">
                  <c:v>0</c:v>
                </c:pt>
                <c:pt idx="96">
                  <c:v>0</c:v>
                </c:pt>
                <c:pt idx="97">
                  <c:v>0</c:v>
                </c:pt>
                <c:pt idx="98">
                  <c:v>0</c:v>
                </c:pt>
                <c:pt idx="99">
                  <c:v>0</c:v>
                </c:pt>
                <c:pt idx="100">
                  <c:v>0</c:v>
                </c:pt>
                <c:pt idx="102">
                  <c:v>0</c:v>
                </c:pt>
                <c:pt idx="103">
                  <c:v>0</c:v>
                </c:pt>
                <c:pt idx="104">
                  <c:v>0</c:v>
                </c:pt>
                <c:pt idx="105">
                  <c:v>0</c:v>
                </c:pt>
                <c:pt idx="106">
                  <c:v>0</c:v>
                </c:pt>
                <c:pt idx="107">
                  <c:v>0</c:v>
                </c:pt>
                <c:pt idx="108">
                  <c:v>0</c:v>
                </c:pt>
                <c:pt idx="110">
                  <c:v>0</c:v>
                </c:pt>
                <c:pt idx="111">
                  <c:v>0</c:v>
                </c:pt>
                <c:pt idx="112">
                  <c:v>0</c:v>
                </c:pt>
                <c:pt idx="113">
                  <c:v>0</c:v>
                </c:pt>
                <c:pt idx="114">
                  <c:v>0</c:v>
                </c:pt>
                <c:pt idx="115">
                  <c:v>0</c:v>
                </c:pt>
                <c:pt idx="116">
                  <c:v>0</c:v>
                </c:pt>
                <c:pt idx="118">
                  <c:v>0</c:v>
                </c:pt>
                <c:pt idx="119">
                  <c:v>0</c:v>
                </c:pt>
                <c:pt idx="120">
                  <c:v>0</c:v>
                </c:pt>
                <c:pt idx="121">
                  <c:v>0</c:v>
                </c:pt>
                <c:pt idx="122">
                  <c:v>0</c:v>
                </c:pt>
                <c:pt idx="123">
                  <c:v>0</c:v>
                </c:pt>
                <c:pt idx="124">
                  <c:v>0</c:v>
                </c:pt>
                <c:pt idx="126">
                  <c:v>0</c:v>
                </c:pt>
                <c:pt idx="127">
                  <c:v>0</c:v>
                </c:pt>
                <c:pt idx="128">
                  <c:v>0</c:v>
                </c:pt>
                <c:pt idx="129">
                  <c:v>0</c:v>
                </c:pt>
                <c:pt idx="130">
                  <c:v>0</c:v>
                </c:pt>
                <c:pt idx="131">
                  <c:v>0</c:v>
                </c:pt>
                <c:pt idx="132">
                  <c:v>0</c:v>
                </c:pt>
                <c:pt idx="133">
                  <c:v>0</c:v>
                </c:pt>
                <c:pt idx="134">
                  <c:v>0</c:v>
                </c:pt>
                <c:pt idx="136">
                  <c:v>0</c:v>
                </c:pt>
                <c:pt idx="137">
                  <c:v>0</c:v>
                </c:pt>
                <c:pt idx="138">
                  <c:v>0</c:v>
                </c:pt>
                <c:pt idx="139">
                  <c:v>0</c:v>
                </c:pt>
                <c:pt idx="140">
                  <c:v>0</c:v>
                </c:pt>
                <c:pt idx="141">
                  <c:v>0</c:v>
                </c:pt>
                <c:pt idx="142">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6">
                  <c:v>0</c:v>
                </c:pt>
                <c:pt idx="177">
                  <c:v>0</c:v>
                </c:pt>
                <c:pt idx="178">
                  <c:v>0</c:v>
                </c:pt>
                <c:pt idx="179">
                  <c:v>0</c:v>
                </c:pt>
                <c:pt idx="180">
                  <c:v>0</c:v>
                </c:pt>
                <c:pt idx="181">
                  <c:v>0</c:v>
                </c:pt>
                <c:pt idx="182">
                  <c:v>0</c:v>
                </c:pt>
                <c:pt idx="183">
                  <c:v>0</c:v>
                </c:pt>
                <c:pt idx="184">
                  <c:v>0</c:v>
                </c:pt>
                <c:pt idx="185">
                  <c:v>0</c:v>
                </c:pt>
                <c:pt idx="188">
                  <c:v>0</c:v>
                </c:pt>
                <c:pt idx="189">
                  <c:v>0</c:v>
                </c:pt>
                <c:pt idx="190">
                  <c:v>0</c:v>
                </c:pt>
                <c:pt idx="191">
                  <c:v>0</c:v>
                </c:pt>
                <c:pt idx="192">
                  <c:v>0</c:v>
                </c:pt>
                <c:pt idx="193">
                  <c:v>0</c:v>
                </c:pt>
                <c:pt idx="194">
                  <c:v>0</c:v>
                </c:pt>
                <c:pt idx="195">
                  <c:v>0</c:v>
                </c:pt>
                <c:pt idx="196">
                  <c:v>0</c:v>
                </c:pt>
                <c:pt idx="198">
                  <c:v>0</c:v>
                </c:pt>
                <c:pt idx="199">
                  <c:v>0</c:v>
                </c:pt>
                <c:pt idx="200">
                  <c:v>0</c:v>
                </c:pt>
                <c:pt idx="201">
                  <c:v>0</c:v>
                </c:pt>
                <c:pt idx="202">
                  <c:v>0</c:v>
                </c:pt>
                <c:pt idx="203">
                  <c:v>0</c:v>
                </c:pt>
                <c:pt idx="205" formatCode="General">
                  <c:v>457</c:v>
                </c:pt>
                <c:pt idx="206" formatCode="General">
                  <c:v>0</c:v>
                </c:pt>
                <c:pt idx="207" formatCode="General">
                  <c:v>0</c:v>
                </c:pt>
                <c:pt idx="208">
                  <c:v>0</c:v>
                </c:pt>
                <c:pt idx="209">
                  <c:v>0</c:v>
                </c:pt>
                <c:pt idx="210" formatCode="General">
                  <c:v>0</c:v>
                </c:pt>
                <c:pt idx="211" formatCode="General">
                  <c:v>0</c:v>
                </c:pt>
                <c:pt idx="212" formatCode="General">
                  <c:v>0</c:v>
                </c:pt>
                <c:pt idx="213">
                  <c:v>0</c:v>
                </c:pt>
                <c:pt idx="214" formatCode="General">
                  <c:v>0</c:v>
                </c:pt>
                <c:pt idx="215" formatCode="General">
                  <c:v>0</c:v>
                </c:pt>
                <c:pt idx="216" formatCode="General">
                  <c:v>0</c:v>
                </c:pt>
                <c:pt idx="217" formatCode="General">
                  <c:v>0</c:v>
                </c:pt>
                <c:pt idx="218">
                  <c:v>0</c:v>
                </c:pt>
                <c:pt idx="219">
                  <c:v>0</c:v>
                </c:pt>
                <c:pt idx="223" formatCode="General">
                  <c:v>457</c:v>
                </c:pt>
                <c:pt idx="224" formatCode="General">
                  <c:v>0</c:v>
                </c:pt>
                <c:pt idx="225" formatCode="General">
                  <c:v>0</c:v>
                </c:pt>
                <c:pt idx="226" formatCode="General">
                  <c:v>0</c:v>
                </c:pt>
                <c:pt idx="227">
                  <c:v>0</c:v>
                </c:pt>
                <c:pt idx="228">
                  <c:v>0</c:v>
                </c:pt>
                <c:pt idx="229" formatCode="General">
                  <c:v>0</c:v>
                </c:pt>
                <c:pt idx="231" formatCode="General">
                  <c:v>457</c:v>
                </c:pt>
                <c:pt idx="232" formatCode="General">
                  <c:v>0</c:v>
                </c:pt>
                <c:pt idx="233" formatCode="General">
                  <c:v>0</c:v>
                </c:pt>
                <c:pt idx="234" formatCode="General">
                  <c:v>0</c:v>
                </c:pt>
                <c:pt idx="235">
                  <c:v>0</c:v>
                </c:pt>
                <c:pt idx="236">
                  <c:v>0</c:v>
                </c:pt>
                <c:pt idx="238">
                  <c:v>457</c:v>
                </c:pt>
                <c:pt idx="239">
                  <c:v>0</c:v>
                </c:pt>
                <c:pt idx="240">
                  <c:v>0</c:v>
                </c:pt>
                <c:pt idx="242" formatCode="General">
                  <c:v>459</c:v>
                </c:pt>
                <c:pt idx="243">
                  <c:v>0</c:v>
                </c:pt>
                <c:pt idx="244">
                  <c:v>0</c:v>
                </c:pt>
                <c:pt idx="245">
                  <c:v>0</c:v>
                </c:pt>
                <c:pt idx="246">
                  <c:v>0</c:v>
                </c:pt>
                <c:pt idx="247">
                  <c:v>0</c:v>
                </c:pt>
                <c:pt idx="248">
                  <c:v>0</c:v>
                </c:pt>
                <c:pt idx="249">
                  <c:v>0</c:v>
                </c:pt>
                <c:pt idx="250">
                  <c:v>0</c:v>
                </c:pt>
                <c:pt idx="251">
                  <c:v>0</c:v>
                </c:pt>
                <c:pt idx="253">
                  <c:v>0</c:v>
                </c:pt>
                <c:pt idx="254">
                  <c:v>0</c:v>
                </c:pt>
                <c:pt idx="255">
                  <c:v>0</c:v>
                </c:pt>
                <c:pt idx="256">
                  <c:v>0</c:v>
                </c:pt>
                <c:pt idx="257">
                  <c:v>0</c:v>
                </c:pt>
                <c:pt idx="258">
                  <c:v>0</c:v>
                </c:pt>
                <c:pt idx="259">
                  <c:v>0</c:v>
                </c:pt>
                <c:pt idx="260">
                  <c:v>0</c:v>
                </c:pt>
                <c:pt idx="261">
                  <c:v>0</c:v>
                </c:pt>
                <c:pt idx="262">
                  <c:v>0</c:v>
                </c:pt>
                <c:pt idx="263">
                  <c:v>0</c:v>
                </c:pt>
                <c:pt idx="265" formatCode="General">
                  <c:v>472</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9">
                  <c:v>0</c:v>
                </c:pt>
                <c:pt idx="350">
                  <c:v>0</c:v>
                </c:pt>
                <c:pt idx="351">
                  <c:v>0</c:v>
                </c:pt>
                <c:pt idx="352">
                  <c:v>0</c:v>
                </c:pt>
                <c:pt idx="353">
                  <c:v>0</c:v>
                </c:pt>
                <c:pt idx="354">
                  <c:v>0</c:v>
                </c:pt>
                <c:pt idx="355">
                  <c:v>0</c:v>
                </c:pt>
                <c:pt idx="356">
                  <c:v>0</c:v>
                </c:pt>
                <c:pt idx="357">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9">
                  <c:v>0</c:v>
                </c:pt>
                <c:pt idx="380">
                  <c:v>0</c:v>
                </c:pt>
                <c:pt idx="381">
                  <c:v>0</c:v>
                </c:pt>
                <c:pt idx="382">
                  <c:v>0</c:v>
                </c:pt>
                <c:pt idx="383">
                  <c:v>0</c:v>
                </c:pt>
                <c:pt idx="384">
                  <c:v>0</c:v>
                </c:pt>
                <c:pt idx="385">
                  <c:v>0</c:v>
                </c:pt>
                <c:pt idx="387">
                  <c:v>0</c:v>
                </c:pt>
                <c:pt idx="388">
                  <c:v>0</c:v>
                </c:pt>
                <c:pt idx="389">
                  <c:v>0</c:v>
                </c:pt>
                <c:pt idx="390">
                  <c:v>0</c:v>
                </c:pt>
                <c:pt idx="391">
                  <c:v>0</c:v>
                </c:pt>
                <c:pt idx="392">
                  <c:v>0</c:v>
                </c:pt>
                <c:pt idx="393">
                  <c:v>0</c:v>
                </c:pt>
                <c:pt idx="394">
                  <c:v>0</c:v>
                </c:pt>
                <c:pt idx="396">
                  <c:v>0</c:v>
                </c:pt>
                <c:pt idx="397">
                  <c:v>0</c:v>
                </c:pt>
                <c:pt idx="398">
                  <c:v>0</c:v>
                </c:pt>
                <c:pt idx="399">
                  <c:v>0</c:v>
                </c:pt>
                <c:pt idx="400">
                  <c:v>0</c:v>
                </c:pt>
                <c:pt idx="401">
                  <c:v>0</c:v>
                </c:pt>
                <c:pt idx="402">
                  <c:v>0</c:v>
                </c:pt>
                <c:pt idx="403">
                  <c:v>0</c:v>
                </c:pt>
                <c:pt idx="404">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20">
                  <c:v>0</c:v>
                </c:pt>
                <c:pt idx="421">
                  <c:v>0</c:v>
                </c:pt>
                <c:pt idx="422">
                  <c:v>0</c:v>
                </c:pt>
                <c:pt idx="423">
                  <c:v>0</c:v>
                </c:pt>
                <c:pt idx="424">
                  <c:v>0</c:v>
                </c:pt>
                <c:pt idx="425">
                  <c:v>0</c:v>
                </c:pt>
                <c:pt idx="426">
                  <c:v>0</c:v>
                </c:pt>
                <c:pt idx="427">
                  <c:v>0</c:v>
                </c:pt>
                <c:pt idx="428">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81">
                  <c:v>0</c:v>
                </c:pt>
                <c:pt idx="483">
                  <c:v>0</c:v>
                </c:pt>
                <c:pt idx="485">
                  <c:v>0</c:v>
                </c:pt>
                <c:pt idx="487">
                  <c:v>0</c:v>
                </c:pt>
                <c:pt idx="489">
                  <c:v>0</c:v>
                </c:pt>
                <c:pt idx="491">
                  <c:v>0</c:v>
                </c:pt>
                <c:pt idx="493">
                  <c:v>0</c:v>
                </c:pt>
                <c:pt idx="495">
                  <c:v>0</c:v>
                </c:pt>
                <c:pt idx="497">
                  <c:v>0</c:v>
                </c:pt>
                <c:pt idx="498">
                  <c:v>0</c:v>
                </c:pt>
                <c:pt idx="500">
                  <c:v>0</c:v>
                </c:pt>
                <c:pt idx="501">
                  <c:v>0</c:v>
                </c:pt>
                <c:pt idx="503">
                  <c:v>0</c:v>
                </c:pt>
                <c:pt idx="505">
                  <c:v>0</c:v>
                </c:pt>
                <c:pt idx="507">
                  <c:v>0</c:v>
                </c:pt>
                <c:pt idx="509">
                  <c:v>0</c:v>
                </c:pt>
                <c:pt idx="511">
                  <c:v>0</c:v>
                </c:pt>
                <c:pt idx="512">
                  <c:v>0</c:v>
                </c:pt>
                <c:pt idx="514">
                  <c:v>0</c:v>
                </c:pt>
                <c:pt idx="516">
                  <c:v>0</c:v>
                </c:pt>
                <c:pt idx="518">
                  <c:v>0</c:v>
                </c:pt>
                <c:pt idx="520">
                  <c:v>0</c:v>
                </c:pt>
                <c:pt idx="522">
                  <c:v>0</c:v>
                </c:pt>
                <c:pt idx="526">
                  <c:v>0</c:v>
                </c:pt>
                <c:pt idx="527">
                  <c:v>0</c:v>
                </c:pt>
                <c:pt idx="574">
                  <c:v>0</c:v>
                </c:pt>
                <c:pt idx="575">
                  <c:v>0</c:v>
                </c:pt>
                <c:pt idx="576">
                  <c:v>0</c:v>
                </c:pt>
                <c:pt idx="577">
                  <c:v>0</c:v>
                </c:pt>
                <c:pt idx="578">
                  <c:v>0</c:v>
                </c:pt>
                <c:pt idx="579">
                  <c:v>0</c:v>
                </c:pt>
                <c:pt idx="580">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9">
                  <c:v>0</c:v>
                </c:pt>
                <c:pt idx="840">
                  <c:v>0</c:v>
                </c:pt>
                <c:pt idx="841">
                  <c:v>0</c:v>
                </c:pt>
                <c:pt idx="842">
                  <c:v>0</c:v>
                </c:pt>
                <c:pt idx="843">
                  <c:v>0</c:v>
                </c:pt>
                <c:pt idx="844">
                  <c:v>0</c:v>
                </c:pt>
                <c:pt idx="846">
                  <c:v>0</c:v>
                </c:pt>
                <c:pt idx="847">
                  <c:v>0</c:v>
                </c:pt>
                <c:pt idx="848">
                  <c:v>0</c:v>
                </c:pt>
                <c:pt idx="849">
                  <c:v>0</c:v>
                </c:pt>
                <c:pt idx="850">
                  <c:v>0</c:v>
                </c:pt>
                <c:pt idx="851">
                  <c:v>0</c:v>
                </c:pt>
                <c:pt idx="852">
                  <c:v>0</c:v>
                </c:pt>
                <c:pt idx="853">
                  <c:v>0</c:v>
                </c:pt>
                <c:pt idx="854">
                  <c:v>0</c:v>
                </c:pt>
                <c:pt idx="855">
                  <c:v>0</c:v>
                </c:pt>
                <c:pt idx="857">
                  <c:v>0</c:v>
                </c:pt>
                <c:pt idx="858">
                  <c:v>0</c:v>
                </c:pt>
                <c:pt idx="859">
                  <c:v>0</c:v>
                </c:pt>
                <c:pt idx="860">
                  <c:v>0</c:v>
                </c:pt>
                <c:pt idx="861">
                  <c:v>0</c:v>
                </c:pt>
                <c:pt idx="862">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90">
                  <c:v>0</c:v>
                </c:pt>
                <c:pt idx="891">
                  <c:v>0</c:v>
                </c:pt>
                <c:pt idx="892">
                  <c:v>0</c:v>
                </c:pt>
                <c:pt idx="893">
                  <c:v>0</c:v>
                </c:pt>
                <c:pt idx="895">
                  <c:v>0</c:v>
                </c:pt>
                <c:pt idx="896">
                  <c:v>0</c:v>
                </c:pt>
                <c:pt idx="897">
                  <c:v>0</c:v>
                </c:pt>
                <c:pt idx="898">
                  <c:v>0</c:v>
                </c:pt>
                <c:pt idx="899">
                  <c:v>0</c:v>
                </c:pt>
                <c:pt idx="901">
                  <c:v>0</c:v>
                </c:pt>
                <c:pt idx="902">
                  <c:v>0</c:v>
                </c:pt>
                <c:pt idx="903">
                  <c:v>0</c:v>
                </c:pt>
                <c:pt idx="904">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8">
                  <c:v>0</c:v>
                </c:pt>
                <c:pt idx="969">
                  <c:v>0</c:v>
                </c:pt>
                <c:pt idx="970">
                  <c:v>0</c:v>
                </c:pt>
                <c:pt idx="971">
                  <c:v>0</c:v>
                </c:pt>
                <c:pt idx="972">
                  <c:v>0</c:v>
                </c:pt>
                <c:pt idx="973">
                  <c:v>0</c:v>
                </c:pt>
                <c:pt idx="974">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90">
                  <c:v>0</c:v>
                </c:pt>
                <c:pt idx="991">
                  <c:v>0</c:v>
                </c:pt>
                <c:pt idx="992">
                  <c:v>0</c:v>
                </c:pt>
                <c:pt idx="993">
                  <c:v>0</c:v>
                </c:pt>
                <c:pt idx="994">
                  <c:v>0</c:v>
                </c:pt>
                <c:pt idx="995">
                  <c:v>0</c:v>
                </c:pt>
                <c:pt idx="996">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50">
                  <c:v>0</c:v>
                </c:pt>
                <c:pt idx="1051">
                  <c:v>0</c:v>
                </c:pt>
                <c:pt idx="1052">
                  <c:v>0</c:v>
                </c:pt>
                <c:pt idx="1053">
                  <c:v>0</c:v>
                </c:pt>
                <c:pt idx="1054">
                  <c:v>0</c:v>
                </c:pt>
                <c:pt idx="1056">
                  <c:v>0</c:v>
                </c:pt>
                <c:pt idx="1057">
                  <c:v>0</c:v>
                </c:pt>
                <c:pt idx="1058">
                  <c:v>0</c:v>
                </c:pt>
                <c:pt idx="1059">
                  <c:v>0</c:v>
                </c:pt>
                <c:pt idx="1060">
                  <c:v>0</c:v>
                </c:pt>
                <c:pt idx="1062">
                  <c:v>0</c:v>
                </c:pt>
                <c:pt idx="1063">
                  <c:v>0</c:v>
                </c:pt>
                <c:pt idx="1064">
                  <c:v>0</c:v>
                </c:pt>
                <c:pt idx="1066">
                  <c:v>0</c:v>
                </c:pt>
                <c:pt idx="1067">
                  <c:v>0</c:v>
                </c:pt>
                <c:pt idx="1068">
                  <c:v>0</c:v>
                </c:pt>
                <c:pt idx="1070">
                  <c:v>0</c:v>
                </c:pt>
                <c:pt idx="1071">
                  <c:v>0</c:v>
                </c:pt>
                <c:pt idx="1072">
                  <c:v>0</c:v>
                </c:pt>
                <c:pt idx="1074">
                  <c:v>0</c:v>
                </c:pt>
                <c:pt idx="1075">
                  <c:v>0</c:v>
                </c:pt>
                <c:pt idx="1076">
                  <c:v>0</c:v>
                </c:pt>
                <c:pt idx="1078">
                  <c:v>0</c:v>
                </c:pt>
                <c:pt idx="1079">
                  <c:v>0</c:v>
                </c:pt>
                <c:pt idx="1080">
                  <c:v>0</c:v>
                </c:pt>
                <c:pt idx="1082">
                  <c:v>0</c:v>
                </c:pt>
                <c:pt idx="1083">
                  <c:v>0</c:v>
                </c:pt>
                <c:pt idx="1084">
                  <c:v>0</c:v>
                </c:pt>
                <c:pt idx="1086">
                  <c:v>0</c:v>
                </c:pt>
                <c:pt idx="1087">
                  <c:v>0</c:v>
                </c:pt>
                <c:pt idx="1088">
                  <c:v>0</c:v>
                </c:pt>
                <c:pt idx="1090">
                  <c:v>0</c:v>
                </c:pt>
                <c:pt idx="1091">
                  <c:v>0</c:v>
                </c:pt>
                <c:pt idx="1092">
                  <c:v>0</c:v>
                </c:pt>
                <c:pt idx="1094">
                  <c:v>0</c:v>
                </c:pt>
                <c:pt idx="1095">
                  <c:v>0</c:v>
                </c:pt>
                <c:pt idx="1096">
                  <c:v>0</c:v>
                </c:pt>
                <c:pt idx="1097">
                  <c:v>0</c:v>
                </c:pt>
                <c:pt idx="1098">
                  <c:v>0</c:v>
                </c:pt>
                <c:pt idx="1100">
                  <c:v>0</c:v>
                </c:pt>
                <c:pt idx="1101">
                  <c:v>0</c:v>
                </c:pt>
                <c:pt idx="1102">
                  <c:v>0</c:v>
                </c:pt>
                <c:pt idx="1104">
                  <c:v>0</c:v>
                </c:pt>
                <c:pt idx="1105">
                  <c:v>0</c:v>
                </c:pt>
                <c:pt idx="1106">
                  <c:v>0</c:v>
                </c:pt>
                <c:pt idx="1108">
                  <c:v>0</c:v>
                </c:pt>
                <c:pt idx="1109">
                  <c:v>0</c:v>
                </c:pt>
                <c:pt idx="1110">
                  <c:v>0</c:v>
                </c:pt>
                <c:pt idx="1112">
                  <c:v>0</c:v>
                </c:pt>
                <c:pt idx="1113">
                  <c:v>0</c:v>
                </c:pt>
                <c:pt idx="1114">
                  <c:v>0</c:v>
                </c:pt>
                <c:pt idx="1115">
                  <c:v>0</c:v>
                </c:pt>
                <c:pt idx="1116">
                  <c:v>0</c:v>
                </c:pt>
                <c:pt idx="1118">
                  <c:v>0</c:v>
                </c:pt>
                <c:pt idx="1119">
                  <c:v>0</c:v>
                </c:pt>
                <c:pt idx="1120">
                  <c:v>0</c:v>
                </c:pt>
                <c:pt idx="1122">
                  <c:v>0</c:v>
                </c:pt>
                <c:pt idx="1123">
                  <c:v>0</c:v>
                </c:pt>
                <c:pt idx="1124">
                  <c:v>0</c:v>
                </c:pt>
                <c:pt idx="1126">
                  <c:v>0</c:v>
                </c:pt>
                <c:pt idx="1127">
                  <c:v>0</c:v>
                </c:pt>
                <c:pt idx="1128">
                  <c:v>0</c:v>
                </c:pt>
                <c:pt idx="1130">
                  <c:v>0</c:v>
                </c:pt>
                <c:pt idx="1131">
                  <c:v>0</c:v>
                </c:pt>
                <c:pt idx="1132">
                  <c:v>0</c:v>
                </c:pt>
                <c:pt idx="1133">
                  <c:v>0</c:v>
                </c:pt>
                <c:pt idx="1134">
                  <c:v>0</c:v>
                </c:pt>
                <c:pt idx="1136">
                  <c:v>0</c:v>
                </c:pt>
                <c:pt idx="1137">
                  <c:v>0</c:v>
                </c:pt>
                <c:pt idx="1138">
                  <c:v>0</c:v>
                </c:pt>
                <c:pt idx="1139">
                  <c:v>0</c:v>
                </c:pt>
                <c:pt idx="1140">
                  <c:v>0</c:v>
                </c:pt>
                <c:pt idx="1142">
                  <c:v>0</c:v>
                </c:pt>
                <c:pt idx="1143">
                  <c:v>0</c:v>
                </c:pt>
                <c:pt idx="1144">
                  <c:v>0</c:v>
                </c:pt>
                <c:pt idx="1146">
                  <c:v>0</c:v>
                </c:pt>
                <c:pt idx="1147">
                  <c:v>0</c:v>
                </c:pt>
                <c:pt idx="1148">
                  <c:v>0</c:v>
                </c:pt>
                <c:pt idx="1150">
                  <c:v>0</c:v>
                </c:pt>
                <c:pt idx="1151">
                  <c:v>0</c:v>
                </c:pt>
                <c:pt idx="1152">
                  <c:v>0</c:v>
                </c:pt>
                <c:pt idx="1153">
                  <c:v>0</c:v>
                </c:pt>
                <c:pt idx="1154">
                  <c:v>0</c:v>
                </c:pt>
                <c:pt idx="1157">
                  <c:v>0</c:v>
                </c:pt>
                <c:pt idx="1158">
                  <c:v>0</c:v>
                </c:pt>
                <c:pt idx="1159">
                  <c:v>0</c:v>
                </c:pt>
                <c:pt idx="1160">
                  <c:v>0</c:v>
                </c:pt>
                <c:pt idx="1161">
                  <c:v>0</c:v>
                </c:pt>
                <c:pt idx="1162">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formatCode="General">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3">
                  <c:v>0</c:v>
                </c:pt>
                <c:pt idx="1194" formatCode="General">
                  <c:v>0</c:v>
                </c:pt>
                <c:pt idx="1195" formatCode="General">
                  <c:v>0</c:v>
                </c:pt>
                <c:pt idx="1196">
                  <c:v>0</c:v>
                </c:pt>
                <c:pt idx="1197">
                  <c:v>0</c:v>
                </c:pt>
                <c:pt idx="1198" formatCode="General">
                  <c:v>0</c:v>
                </c:pt>
                <c:pt idx="1199" formatCode="General">
                  <c:v>0</c:v>
                </c:pt>
                <c:pt idx="1200" formatCode="General">
                  <c:v>0</c:v>
                </c:pt>
                <c:pt idx="1201" formatCode="General">
                  <c:v>0</c:v>
                </c:pt>
                <c:pt idx="1202" formatCode="General">
                  <c:v>0</c:v>
                </c:pt>
                <c:pt idx="1203" formatCode="General">
                  <c:v>0</c:v>
                </c:pt>
                <c:pt idx="1204" formatCode="General">
                  <c:v>0</c:v>
                </c:pt>
                <c:pt idx="1205" formatCode="General">
                  <c:v>0</c:v>
                </c:pt>
                <c:pt idx="1206">
                  <c:v>0</c:v>
                </c:pt>
                <c:pt idx="1207" formatCode="General">
                  <c:v>0</c:v>
                </c:pt>
                <c:pt idx="1209">
                  <c:v>0</c:v>
                </c:pt>
                <c:pt idx="1210" formatCode="General">
                  <c:v>0</c:v>
                </c:pt>
                <c:pt idx="1211" formatCode="General">
                  <c:v>0</c:v>
                </c:pt>
                <c:pt idx="1212">
                  <c:v>0</c:v>
                </c:pt>
                <c:pt idx="1213">
                  <c:v>0</c:v>
                </c:pt>
                <c:pt idx="1214">
                  <c:v>0</c:v>
                </c:pt>
                <c:pt idx="1215" formatCode="General">
                  <c:v>0</c:v>
                </c:pt>
                <c:pt idx="1216">
                  <c:v>0</c:v>
                </c:pt>
                <c:pt idx="1217" formatCode="General">
                  <c:v>0</c:v>
                </c:pt>
                <c:pt idx="1218" formatCode="General">
                  <c:v>0</c:v>
                </c:pt>
                <c:pt idx="1219" formatCode="General">
                  <c:v>0</c:v>
                </c:pt>
                <c:pt idx="1220">
                  <c:v>0</c:v>
                </c:pt>
                <c:pt idx="1221" formatCode="General">
                  <c:v>0</c:v>
                </c:pt>
                <c:pt idx="1222">
                  <c:v>0</c:v>
                </c:pt>
                <c:pt idx="1223" formatCode="General">
                  <c:v>0</c:v>
                </c:pt>
                <c:pt idx="1225">
                  <c:v>0</c:v>
                </c:pt>
                <c:pt idx="1226" formatCode="General">
                  <c:v>0</c:v>
                </c:pt>
                <c:pt idx="1227" formatCode="General">
                  <c:v>0</c:v>
                </c:pt>
                <c:pt idx="1228">
                  <c:v>0</c:v>
                </c:pt>
                <c:pt idx="1229">
                  <c:v>0</c:v>
                </c:pt>
                <c:pt idx="1230">
                  <c:v>0</c:v>
                </c:pt>
                <c:pt idx="1231" formatCode="General">
                  <c:v>0</c:v>
                </c:pt>
                <c:pt idx="1232">
                  <c:v>0</c:v>
                </c:pt>
                <c:pt idx="1233" formatCode="General">
                  <c:v>0</c:v>
                </c:pt>
                <c:pt idx="1234" formatCode="General">
                  <c:v>0</c:v>
                </c:pt>
                <c:pt idx="1235" formatCode="General">
                  <c:v>0</c:v>
                </c:pt>
                <c:pt idx="1236">
                  <c:v>0</c:v>
                </c:pt>
                <c:pt idx="1237" formatCode="General">
                  <c:v>0</c:v>
                </c:pt>
                <c:pt idx="1238">
                  <c:v>0</c:v>
                </c:pt>
                <c:pt idx="1239" formatCode="General">
                  <c:v>0</c:v>
                </c:pt>
                <c:pt idx="1241">
                  <c:v>0</c:v>
                </c:pt>
                <c:pt idx="1242" formatCode="General">
                  <c:v>0</c:v>
                </c:pt>
                <c:pt idx="1243" formatCode="General">
                  <c:v>0</c:v>
                </c:pt>
                <c:pt idx="1244">
                  <c:v>0</c:v>
                </c:pt>
                <c:pt idx="1245">
                  <c:v>0</c:v>
                </c:pt>
                <c:pt idx="1246">
                  <c:v>0</c:v>
                </c:pt>
                <c:pt idx="1247" formatCode="General">
                  <c:v>0</c:v>
                </c:pt>
                <c:pt idx="1248">
                  <c:v>0</c:v>
                </c:pt>
                <c:pt idx="1249" formatCode="General">
                  <c:v>0</c:v>
                </c:pt>
                <c:pt idx="1250" formatCode="General">
                  <c:v>0</c:v>
                </c:pt>
                <c:pt idx="1251" formatCode="General">
                  <c:v>0</c:v>
                </c:pt>
                <c:pt idx="1252">
                  <c:v>0</c:v>
                </c:pt>
                <c:pt idx="1253" formatCode="General">
                  <c:v>0</c:v>
                </c:pt>
                <c:pt idx="1254">
                  <c:v>0</c:v>
                </c:pt>
                <c:pt idx="1255" formatCode="General">
                  <c:v>0</c:v>
                </c:pt>
                <c:pt idx="1257">
                  <c:v>0</c:v>
                </c:pt>
                <c:pt idx="1258" formatCode="General">
                  <c:v>0</c:v>
                </c:pt>
                <c:pt idx="1259">
                  <c:v>0</c:v>
                </c:pt>
                <c:pt idx="1260">
                  <c:v>0</c:v>
                </c:pt>
                <c:pt idx="1261">
                  <c:v>0</c:v>
                </c:pt>
                <c:pt idx="1262" formatCode="General">
                  <c:v>0</c:v>
                </c:pt>
                <c:pt idx="1263">
                  <c:v>0</c:v>
                </c:pt>
                <c:pt idx="1264" formatCode="General">
                  <c:v>0</c:v>
                </c:pt>
                <c:pt idx="1265" formatCode="General">
                  <c:v>0</c:v>
                </c:pt>
                <c:pt idx="1266" formatCode="General">
                  <c:v>0</c:v>
                </c:pt>
                <c:pt idx="1267">
                  <c:v>0</c:v>
                </c:pt>
                <c:pt idx="1268">
                  <c:v>0</c:v>
                </c:pt>
                <c:pt idx="1269">
                  <c:v>0</c:v>
                </c:pt>
                <c:pt idx="1270">
                  <c:v>0</c:v>
                </c:pt>
                <c:pt idx="1272">
                  <c:v>0</c:v>
                </c:pt>
                <c:pt idx="1273" formatCode="General">
                  <c:v>0</c:v>
                </c:pt>
                <c:pt idx="1274" formatCode="General">
                  <c:v>0</c:v>
                </c:pt>
                <c:pt idx="1275">
                  <c:v>0</c:v>
                </c:pt>
                <c:pt idx="1276">
                  <c:v>0</c:v>
                </c:pt>
                <c:pt idx="1277" formatCode="General">
                  <c:v>0</c:v>
                </c:pt>
                <c:pt idx="1278">
                  <c:v>0</c:v>
                </c:pt>
                <c:pt idx="1279" formatCode="General">
                  <c:v>0</c:v>
                </c:pt>
                <c:pt idx="1280" formatCode="General">
                  <c:v>0</c:v>
                </c:pt>
                <c:pt idx="1281" formatCode="General">
                  <c:v>0</c:v>
                </c:pt>
                <c:pt idx="1282">
                  <c:v>0</c:v>
                </c:pt>
                <c:pt idx="1283">
                  <c:v>0</c:v>
                </c:pt>
                <c:pt idx="1284">
                  <c:v>0</c:v>
                </c:pt>
                <c:pt idx="1285">
                  <c:v>0</c:v>
                </c:pt>
                <c:pt idx="1287">
                  <c:v>0</c:v>
                </c:pt>
                <c:pt idx="1288" formatCode="General">
                  <c:v>0</c:v>
                </c:pt>
                <c:pt idx="1289" formatCode="General">
                  <c:v>0</c:v>
                </c:pt>
                <c:pt idx="1290">
                  <c:v>0</c:v>
                </c:pt>
                <c:pt idx="1291">
                  <c:v>0</c:v>
                </c:pt>
                <c:pt idx="1292">
                  <c:v>0</c:v>
                </c:pt>
                <c:pt idx="1293" formatCode="General">
                  <c:v>0</c:v>
                </c:pt>
                <c:pt idx="1294">
                  <c:v>0</c:v>
                </c:pt>
                <c:pt idx="1295" formatCode="General">
                  <c:v>0</c:v>
                </c:pt>
                <c:pt idx="1296" formatCode="General">
                  <c:v>0</c:v>
                </c:pt>
                <c:pt idx="1297" formatCode="General">
                  <c:v>0</c:v>
                </c:pt>
                <c:pt idx="1298">
                  <c:v>0</c:v>
                </c:pt>
                <c:pt idx="1299">
                  <c:v>0</c:v>
                </c:pt>
                <c:pt idx="1300">
                  <c:v>0</c:v>
                </c:pt>
                <c:pt idx="1301">
                  <c:v>0</c:v>
                </c:pt>
                <c:pt idx="1303">
                  <c:v>0</c:v>
                </c:pt>
                <c:pt idx="1304" formatCode="General">
                  <c:v>0</c:v>
                </c:pt>
                <c:pt idx="1305" formatCode="General">
                  <c:v>0</c:v>
                </c:pt>
                <c:pt idx="1306">
                  <c:v>0</c:v>
                </c:pt>
                <c:pt idx="1307">
                  <c:v>0</c:v>
                </c:pt>
                <c:pt idx="1308" formatCode="General">
                  <c:v>0</c:v>
                </c:pt>
                <c:pt idx="1309">
                  <c:v>0</c:v>
                </c:pt>
                <c:pt idx="1310" formatCode="General">
                  <c:v>0</c:v>
                </c:pt>
                <c:pt idx="1311" formatCode="General">
                  <c:v>0</c:v>
                </c:pt>
                <c:pt idx="1312" formatCode="General">
                  <c:v>0</c:v>
                </c:pt>
                <c:pt idx="1313">
                  <c:v>0</c:v>
                </c:pt>
                <c:pt idx="1314">
                  <c:v>0</c:v>
                </c:pt>
                <c:pt idx="1316">
                  <c:v>0</c:v>
                </c:pt>
                <c:pt idx="1317" formatCode="General">
                  <c:v>0</c:v>
                </c:pt>
                <c:pt idx="1318" formatCode="General">
                  <c:v>0</c:v>
                </c:pt>
                <c:pt idx="1319">
                  <c:v>0</c:v>
                </c:pt>
                <c:pt idx="1320">
                  <c:v>0</c:v>
                </c:pt>
                <c:pt idx="1321">
                  <c:v>0</c:v>
                </c:pt>
                <c:pt idx="1322" formatCode="General">
                  <c:v>0</c:v>
                </c:pt>
                <c:pt idx="1323">
                  <c:v>0</c:v>
                </c:pt>
                <c:pt idx="1324" formatCode="General">
                  <c:v>0</c:v>
                </c:pt>
                <c:pt idx="1325" formatCode="General">
                  <c:v>0</c:v>
                </c:pt>
                <c:pt idx="1326" formatCode="General">
                  <c:v>0</c:v>
                </c:pt>
                <c:pt idx="1327">
                  <c:v>0</c:v>
                </c:pt>
                <c:pt idx="1328">
                  <c:v>0</c:v>
                </c:pt>
                <c:pt idx="1329">
                  <c:v>0</c:v>
                </c:pt>
                <c:pt idx="1330">
                  <c:v>0</c:v>
                </c:pt>
                <c:pt idx="1332">
                  <c:v>0</c:v>
                </c:pt>
                <c:pt idx="1333" formatCode="General">
                  <c:v>0</c:v>
                </c:pt>
                <c:pt idx="1334" formatCode="General">
                  <c:v>0</c:v>
                </c:pt>
                <c:pt idx="1335">
                  <c:v>0</c:v>
                </c:pt>
                <c:pt idx="1336">
                  <c:v>0</c:v>
                </c:pt>
                <c:pt idx="1337">
                  <c:v>0</c:v>
                </c:pt>
                <c:pt idx="1338" formatCode="General">
                  <c:v>0</c:v>
                </c:pt>
                <c:pt idx="1339">
                  <c:v>0</c:v>
                </c:pt>
                <c:pt idx="1340" formatCode="General">
                  <c:v>0</c:v>
                </c:pt>
                <c:pt idx="1341" formatCode="General">
                  <c:v>0</c:v>
                </c:pt>
                <c:pt idx="1342" formatCode="General">
                  <c:v>0</c:v>
                </c:pt>
                <c:pt idx="1343">
                  <c:v>0</c:v>
                </c:pt>
                <c:pt idx="1344">
                  <c:v>0</c:v>
                </c:pt>
                <c:pt idx="1345">
                  <c:v>0</c:v>
                </c:pt>
                <c:pt idx="1346">
                  <c:v>0</c:v>
                </c:pt>
                <c:pt idx="1348">
                  <c:v>0</c:v>
                </c:pt>
                <c:pt idx="1349" formatCode="General">
                  <c:v>0</c:v>
                </c:pt>
                <c:pt idx="1350" formatCode="General">
                  <c:v>0</c:v>
                </c:pt>
                <c:pt idx="1351">
                  <c:v>0</c:v>
                </c:pt>
                <c:pt idx="1352">
                  <c:v>0</c:v>
                </c:pt>
                <c:pt idx="1353">
                  <c:v>0</c:v>
                </c:pt>
                <c:pt idx="1354" formatCode="General">
                  <c:v>0</c:v>
                </c:pt>
                <c:pt idx="1355">
                  <c:v>0</c:v>
                </c:pt>
                <c:pt idx="1356" formatCode="General">
                  <c:v>0</c:v>
                </c:pt>
                <c:pt idx="1357" formatCode="General">
                  <c:v>0</c:v>
                </c:pt>
                <c:pt idx="1358" formatCode="General">
                  <c:v>0</c:v>
                </c:pt>
                <c:pt idx="1359">
                  <c:v>0</c:v>
                </c:pt>
                <c:pt idx="1360">
                  <c:v>0</c:v>
                </c:pt>
                <c:pt idx="1361">
                  <c:v>0</c:v>
                </c:pt>
                <c:pt idx="1362">
                  <c:v>0</c:v>
                </c:pt>
                <c:pt idx="1364">
                  <c:v>0</c:v>
                </c:pt>
                <c:pt idx="1365" formatCode="General">
                  <c:v>0</c:v>
                </c:pt>
                <c:pt idx="1366" formatCode="General">
                  <c:v>0</c:v>
                </c:pt>
                <c:pt idx="1367">
                  <c:v>0</c:v>
                </c:pt>
                <c:pt idx="1368">
                  <c:v>0</c:v>
                </c:pt>
                <c:pt idx="1369" formatCode="General">
                  <c:v>0</c:v>
                </c:pt>
                <c:pt idx="1370">
                  <c:v>0</c:v>
                </c:pt>
                <c:pt idx="1371" formatCode="General">
                  <c:v>0</c:v>
                </c:pt>
                <c:pt idx="1372" formatCode="General">
                  <c:v>0</c:v>
                </c:pt>
                <c:pt idx="1373" formatCode="General">
                  <c:v>0</c:v>
                </c:pt>
                <c:pt idx="1374">
                  <c:v>0</c:v>
                </c:pt>
                <c:pt idx="1375">
                  <c:v>0</c:v>
                </c:pt>
                <c:pt idx="1376">
                  <c:v>0</c:v>
                </c:pt>
                <c:pt idx="1377">
                  <c:v>0</c:v>
                </c:pt>
                <c:pt idx="1378">
                  <c:v>0</c:v>
                </c:pt>
                <c:pt idx="1379">
                  <c:v>0</c:v>
                </c:pt>
                <c:pt idx="1381">
                  <c:v>0</c:v>
                </c:pt>
                <c:pt idx="1382" formatCode="General">
                  <c:v>0</c:v>
                </c:pt>
                <c:pt idx="1383" formatCode="General">
                  <c:v>0</c:v>
                </c:pt>
                <c:pt idx="1384">
                  <c:v>0</c:v>
                </c:pt>
                <c:pt idx="1385">
                  <c:v>0</c:v>
                </c:pt>
                <c:pt idx="1386">
                  <c:v>0</c:v>
                </c:pt>
                <c:pt idx="1387" formatCode="General">
                  <c:v>0</c:v>
                </c:pt>
                <c:pt idx="1388">
                  <c:v>0</c:v>
                </c:pt>
                <c:pt idx="1389" formatCode="General">
                  <c:v>0</c:v>
                </c:pt>
                <c:pt idx="1390" formatCode="General">
                  <c:v>0</c:v>
                </c:pt>
                <c:pt idx="1391" formatCode="General">
                  <c:v>0</c:v>
                </c:pt>
                <c:pt idx="1392">
                  <c:v>0</c:v>
                </c:pt>
                <c:pt idx="1393">
                  <c:v>0</c:v>
                </c:pt>
                <c:pt idx="1394">
                  <c:v>0</c:v>
                </c:pt>
                <c:pt idx="1395">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6">
                  <c:v>0</c:v>
                </c:pt>
                <c:pt idx="1427">
                  <c:v>0</c:v>
                </c:pt>
                <c:pt idx="1428">
                  <c:v>0</c:v>
                </c:pt>
                <c:pt idx="1429">
                  <c:v>0</c:v>
                </c:pt>
                <c:pt idx="1430">
                  <c:v>0</c:v>
                </c:pt>
                <c:pt idx="1431">
                  <c:v>0</c:v>
                </c:pt>
                <c:pt idx="1433">
                  <c:v>0</c:v>
                </c:pt>
                <c:pt idx="1434">
                  <c:v>0</c:v>
                </c:pt>
                <c:pt idx="1435">
                  <c:v>0</c:v>
                </c:pt>
                <c:pt idx="1436">
                  <c:v>0</c:v>
                </c:pt>
                <c:pt idx="1437">
                  <c:v>0</c:v>
                </c:pt>
                <c:pt idx="1438">
                  <c:v>0</c:v>
                </c:pt>
                <c:pt idx="1440">
                  <c:v>0</c:v>
                </c:pt>
                <c:pt idx="1441">
                  <c:v>0</c:v>
                </c:pt>
                <c:pt idx="1442">
                  <c:v>0</c:v>
                </c:pt>
                <c:pt idx="1443">
                  <c:v>0</c:v>
                </c:pt>
                <c:pt idx="1444">
                  <c:v>0</c:v>
                </c:pt>
                <c:pt idx="1445">
                  <c:v>0</c:v>
                </c:pt>
                <c:pt idx="1447">
                  <c:v>0</c:v>
                </c:pt>
                <c:pt idx="1448">
                  <c:v>0</c:v>
                </c:pt>
                <c:pt idx="1449">
                  <c:v>0</c:v>
                </c:pt>
                <c:pt idx="1450">
                  <c:v>0</c:v>
                </c:pt>
                <c:pt idx="1453" formatCode="General">
                  <c:v>457</c:v>
                </c:pt>
                <c:pt idx="1454" formatCode="General">
                  <c:v>0</c:v>
                </c:pt>
                <c:pt idx="1455" formatCode="General">
                  <c:v>0</c:v>
                </c:pt>
                <c:pt idx="1456">
                  <c:v>0</c:v>
                </c:pt>
                <c:pt idx="1457" formatCode="General">
                  <c:v>0</c:v>
                </c:pt>
                <c:pt idx="1458">
                  <c:v>0</c:v>
                </c:pt>
                <c:pt idx="1459" formatCode="General">
                  <c:v>0</c:v>
                </c:pt>
                <c:pt idx="1460">
                  <c:v>0</c:v>
                </c:pt>
                <c:pt idx="1461" formatCode="General">
                  <c:v>0</c:v>
                </c:pt>
                <c:pt idx="1462" formatCode="General">
                  <c:v>0</c:v>
                </c:pt>
                <c:pt idx="1463" formatCode="General">
                  <c:v>0</c:v>
                </c:pt>
                <c:pt idx="1464" formatCode="General">
                  <c:v>0</c:v>
                </c:pt>
                <c:pt idx="1465">
                  <c:v>0</c:v>
                </c:pt>
                <c:pt idx="1466" formatCode="General">
                  <c:v>0</c:v>
                </c:pt>
                <c:pt idx="1470" formatCode="General">
                  <c:v>455</c:v>
                </c:pt>
                <c:pt idx="1471" formatCode="General">
                  <c:v>0</c:v>
                </c:pt>
                <c:pt idx="1472">
                  <c:v>0</c:v>
                </c:pt>
                <c:pt idx="1473" formatCode="General">
                  <c:v>0</c:v>
                </c:pt>
                <c:pt idx="1474">
                  <c:v>0</c:v>
                </c:pt>
                <c:pt idx="1476" formatCode="General">
                  <c:v>457</c:v>
                </c:pt>
                <c:pt idx="1477" formatCode="General">
                  <c:v>0</c:v>
                </c:pt>
                <c:pt idx="1478" formatCode="General">
                  <c:v>0</c:v>
                </c:pt>
                <c:pt idx="1479">
                  <c:v>0</c:v>
                </c:pt>
                <c:pt idx="1481">
                  <c:v>457</c:v>
                </c:pt>
                <c:pt idx="1482">
                  <c:v>0</c:v>
                </c:pt>
                <c:pt idx="1483">
                  <c:v>0</c:v>
                </c:pt>
                <c:pt idx="1485" formatCode="General">
                  <c:v>459</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pt idx="1501">
                  <c:v>0</c:v>
                </c:pt>
                <c:pt idx="1502">
                  <c:v>0</c:v>
                </c:pt>
                <c:pt idx="1503">
                  <c:v>0</c:v>
                </c:pt>
                <c:pt idx="1504">
                  <c:v>0</c:v>
                </c:pt>
                <c:pt idx="1505">
                  <c:v>0</c:v>
                </c:pt>
                <c:pt idx="1506">
                  <c:v>0</c:v>
                </c:pt>
                <c:pt idx="1507">
                  <c:v>0</c:v>
                </c:pt>
                <c:pt idx="1508">
                  <c:v>0</c:v>
                </c:pt>
                <c:pt idx="1509">
                  <c:v>0</c:v>
                </c:pt>
                <c:pt idx="1510">
                  <c:v>0</c:v>
                </c:pt>
                <c:pt idx="1511">
                  <c:v>0</c:v>
                </c:pt>
                <c:pt idx="1512">
                  <c:v>0</c:v>
                </c:pt>
                <c:pt idx="1514">
                  <c:v>0</c:v>
                </c:pt>
                <c:pt idx="1515">
                  <c:v>0</c:v>
                </c:pt>
                <c:pt idx="1516">
                  <c:v>0</c:v>
                </c:pt>
                <c:pt idx="1517">
                  <c:v>0</c:v>
                </c:pt>
                <c:pt idx="1518">
                  <c:v>0</c:v>
                </c:pt>
                <c:pt idx="1519">
                  <c:v>0</c:v>
                </c:pt>
                <c:pt idx="1521" formatCode="General">
                  <c:v>472</c:v>
                </c:pt>
                <c:pt idx="1522">
                  <c:v>0</c:v>
                </c:pt>
                <c:pt idx="1523">
                  <c:v>0</c:v>
                </c:pt>
                <c:pt idx="1524">
                  <c:v>0</c:v>
                </c:pt>
                <c:pt idx="1525">
                  <c:v>0</c:v>
                </c:pt>
                <c:pt idx="1526">
                  <c:v>0</c:v>
                </c:pt>
                <c:pt idx="1527">
                  <c:v>0</c:v>
                </c:pt>
                <c:pt idx="1528">
                  <c:v>0</c:v>
                </c:pt>
                <c:pt idx="1529">
                  <c:v>0</c:v>
                </c:pt>
                <c:pt idx="1530">
                  <c:v>0</c:v>
                </c:pt>
                <c:pt idx="1531">
                  <c:v>0</c:v>
                </c:pt>
                <c:pt idx="1532">
                  <c:v>0</c:v>
                </c:pt>
                <c:pt idx="1533">
                  <c:v>0</c:v>
                </c:pt>
                <c:pt idx="1534">
                  <c:v>0</c:v>
                </c:pt>
                <c:pt idx="1535">
                  <c:v>0</c:v>
                </c:pt>
                <c:pt idx="1536">
                  <c:v>0</c:v>
                </c:pt>
                <c:pt idx="1537">
                  <c:v>0</c:v>
                </c:pt>
                <c:pt idx="1538">
                  <c:v>0</c:v>
                </c:pt>
                <c:pt idx="1539">
                  <c:v>0</c:v>
                </c:pt>
                <c:pt idx="1540">
                  <c:v>0</c:v>
                </c:pt>
                <c:pt idx="1541">
                  <c:v>0</c:v>
                </c:pt>
                <c:pt idx="1542">
                  <c:v>0</c:v>
                </c:pt>
                <c:pt idx="1543">
                  <c:v>0</c:v>
                </c:pt>
                <c:pt idx="1544">
                  <c:v>0</c:v>
                </c:pt>
                <c:pt idx="1545">
                  <c:v>0</c:v>
                </c:pt>
                <c:pt idx="1546">
                  <c:v>0</c:v>
                </c:pt>
                <c:pt idx="1547">
                  <c:v>0</c:v>
                </c:pt>
                <c:pt idx="1549">
                  <c:v>0</c:v>
                </c:pt>
                <c:pt idx="1550">
                  <c:v>0</c:v>
                </c:pt>
                <c:pt idx="1551">
                  <c:v>0</c:v>
                </c:pt>
                <c:pt idx="1552">
                  <c:v>0</c:v>
                </c:pt>
                <c:pt idx="1553">
                  <c:v>0</c:v>
                </c:pt>
                <c:pt idx="1554">
                  <c:v>0</c:v>
                </c:pt>
                <c:pt idx="1555">
                  <c:v>0</c:v>
                </c:pt>
                <c:pt idx="1556">
                  <c:v>0</c:v>
                </c:pt>
                <c:pt idx="1557">
                  <c:v>0</c:v>
                </c:pt>
                <c:pt idx="1558">
                  <c:v>0</c:v>
                </c:pt>
                <c:pt idx="1559">
                  <c:v>0</c:v>
                </c:pt>
                <c:pt idx="1560">
                  <c:v>0</c:v>
                </c:pt>
                <c:pt idx="1561">
                  <c:v>0</c:v>
                </c:pt>
                <c:pt idx="1562">
                  <c:v>0</c:v>
                </c:pt>
                <c:pt idx="1563">
                  <c:v>0</c:v>
                </c:pt>
                <c:pt idx="1564">
                  <c:v>0</c:v>
                </c:pt>
                <c:pt idx="1565">
                  <c:v>0</c:v>
                </c:pt>
                <c:pt idx="1566">
                  <c:v>0</c:v>
                </c:pt>
                <c:pt idx="1567">
                  <c:v>0</c:v>
                </c:pt>
                <c:pt idx="1568">
                  <c:v>0</c:v>
                </c:pt>
                <c:pt idx="1569">
                  <c:v>0</c:v>
                </c:pt>
                <c:pt idx="1570">
                  <c:v>0</c:v>
                </c:pt>
                <c:pt idx="1571">
                  <c:v>0</c:v>
                </c:pt>
                <c:pt idx="1572">
                  <c:v>0</c:v>
                </c:pt>
                <c:pt idx="1573">
                  <c:v>0</c:v>
                </c:pt>
                <c:pt idx="1574">
                  <c:v>0</c:v>
                </c:pt>
                <c:pt idx="1575">
                  <c:v>0</c:v>
                </c:pt>
                <c:pt idx="1576">
                  <c:v>0</c:v>
                </c:pt>
                <c:pt idx="1577">
                  <c:v>0</c:v>
                </c:pt>
                <c:pt idx="1578">
                  <c:v>0</c:v>
                </c:pt>
                <c:pt idx="1579">
                  <c:v>0</c:v>
                </c:pt>
                <c:pt idx="1580">
                  <c:v>0</c:v>
                </c:pt>
                <c:pt idx="1585">
                  <c:v>0</c:v>
                </c:pt>
                <c:pt idx="1586">
                  <c:v>0</c:v>
                </c:pt>
                <c:pt idx="1587">
                  <c:v>0</c:v>
                </c:pt>
                <c:pt idx="1588">
                  <c:v>0</c:v>
                </c:pt>
                <c:pt idx="1595">
                  <c:v>0</c:v>
                </c:pt>
                <c:pt idx="1596">
                  <c:v>0</c:v>
                </c:pt>
                <c:pt idx="1597">
                  <c:v>0</c:v>
                </c:pt>
                <c:pt idx="1598">
                  <c:v>0</c:v>
                </c:pt>
                <c:pt idx="1599">
                  <c:v>0</c:v>
                </c:pt>
                <c:pt idx="1600">
                  <c:v>0</c:v>
                </c:pt>
                <c:pt idx="1601">
                  <c:v>0</c:v>
                </c:pt>
                <c:pt idx="1602">
                  <c:v>0</c:v>
                </c:pt>
                <c:pt idx="1603">
                  <c:v>0</c:v>
                </c:pt>
                <c:pt idx="1604">
                  <c:v>0</c:v>
                </c:pt>
                <c:pt idx="1605">
                  <c:v>0</c:v>
                </c:pt>
                <c:pt idx="1606">
                  <c:v>0</c:v>
                </c:pt>
                <c:pt idx="1607">
                  <c:v>0</c:v>
                </c:pt>
                <c:pt idx="1608">
                  <c:v>0</c:v>
                </c:pt>
                <c:pt idx="1609">
                  <c:v>0</c:v>
                </c:pt>
                <c:pt idx="1612">
                  <c:v>0</c:v>
                </c:pt>
                <c:pt idx="1613">
                  <c:v>0</c:v>
                </c:pt>
                <c:pt idx="1614">
                  <c:v>0</c:v>
                </c:pt>
                <c:pt idx="1615">
                  <c:v>0</c:v>
                </c:pt>
                <c:pt idx="1616">
                  <c:v>0</c:v>
                </c:pt>
                <c:pt idx="1617">
                  <c:v>0</c:v>
                </c:pt>
                <c:pt idx="1618">
                  <c:v>0</c:v>
                </c:pt>
                <c:pt idx="1619">
                  <c:v>0</c:v>
                </c:pt>
                <c:pt idx="1620">
                  <c:v>0</c:v>
                </c:pt>
                <c:pt idx="1621">
                  <c:v>0</c:v>
                </c:pt>
                <c:pt idx="1622">
                  <c:v>0</c:v>
                </c:pt>
                <c:pt idx="1624">
                  <c:v>0</c:v>
                </c:pt>
                <c:pt idx="1625">
                  <c:v>0</c:v>
                </c:pt>
                <c:pt idx="1626">
                  <c:v>0</c:v>
                </c:pt>
                <c:pt idx="1627">
                  <c:v>0</c:v>
                </c:pt>
                <c:pt idx="1628">
                  <c:v>0</c:v>
                </c:pt>
                <c:pt idx="1629">
                  <c:v>0</c:v>
                </c:pt>
                <c:pt idx="1630">
                  <c:v>0</c:v>
                </c:pt>
                <c:pt idx="1632">
                  <c:v>0</c:v>
                </c:pt>
                <c:pt idx="1633">
                  <c:v>0</c:v>
                </c:pt>
                <c:pt idx="1634">
                  <c:v>0</c:v>
                </c:pt>
                <c:pt idx="1635">
                  <c:v>0</c:v>
                </c:pt>
                <c:pt idx="1636">
                  <c:v>0</c:v>
                </c:pt>
                <c:pt idx="1637">
                  <c:v>0</c:v>
                </c:pt>
                <c:pt idx="1638">
                  <c:v>0</c:v>
                </c:pt>
                <c:pt idx="1640">
                  <c:v>0</c:v>
                </c:pt>
                <c:pt idx="1641">
                  <c:v>0</c:v>
                </c:pt>
                <c:pt idx="1642">
                  <c:v>0</c:v>
                </c:pt>
                <c:pt idx="1643">
                  <c:v>0</c:v>
                </c:pt>
                <c:pt idx="1644">
                  <c:v>0</c:v>
                </c:pt>
                <c:pt idx="1645">
                  <c:v>0</c:v>
                </c:pt>
                <c:pt idx="1646">
                  <c:v>0</c:v>
                </c:pt>
                <c:pt idx="1648">
                  <c:v>0</c:v>
                </c:pt>
                <c:pt idx="1649">
                  <c:v>0</c:v>
                </c:pt>
                <c:pt idx="1650">
                  <c:v>0</c:v>
                </c:pt>
                <c:pt idx="1651">
                  <c:v>0</c:v>
                </c:pt>
                <c:pt idx="1652">
                  <c:v>0</c:v>
                </c:pt>
                <c:pt idx="1653">
                  <c:v>0</c:v>
                </c:pt>
                <c:pt idx="1654">
                  <c:v>0</c:v>
                </c:pt>
                <c:pt idx="1656">
                  <c:v>0</c:v>
                </c:pt>
                <c:pt idx="1657">
                  <c:v>0</c:v>
                </c:pt>
                <c:pt idx="1658">
                  <c:v>0</c:v>
                </c:pt>
                <c:pt idx="1659">
                  <c:v>0</c:v>
                </c:pt>
                <c:pt idx="1660">
                  <c:v>0</c:v>
                </c:pt>
                <c:pt idx="1661">
                  <c:v>0</c:v>
                </c:pt>
                <c:pt idx="1662">
                  <c:v>0</c:v>
                </c:pt>
                <c:pt idx="1664">
                  <c:v>0</c:v>
                </c:pt>
                <c:pt idx="1665">
                  <c:v>0</c:v>
                </c:pt>
                <c:pt idx="1666">
                  <c:v>0</c:v>
                </c:pt>
                <c:pt idx="1667">
                  <c:v>0</c:v>
                </c:pt>
                <c:pt idx="1668">
                  <c:v>0</c:v>
                </c:pt>
                <c:pt idx="1669">
                  <c:v>0</c:v>
                </c:pt>
                <c:pt idx="1670">
                  <c:v>0</c:v>
                </c:pt>
                <c:pt idx="1672">
                  <c:v>0</c:v>
                </c:pt>
                <c:pt idx="1673">
                  <c:v>0</c:v>
                </c:pt>
                <c:pt idx="1674">
                  <c:v>0</c:v>
                </c:pt>
                <c:pt idx="1675">
                  <c:v>0</c:v>
                </c:pt>
                <c:pt idx="1676">
                  <c:v>0</c:v>
                </c:pt>
                <c:pt idx="1677">
                  <c:v>0</c:v>
                </c:pt>
                <c:pt idx="1678">
                  <c:v>0</c:v>
                </c:pt>
                <c:pt idx="1680">
                  <c:v>0</c:v>
                </c:pt>
                <c:pt idx="1681">
                  <c:v>0</c:v>
                </c:pt>
                <c:pt idx="1682">
                  <c:v>0</c:v>
                </c:pt>
                <c:pt idx="1683">
                  <c:v>0</c:v>
                </c:pt>
                <c:pt idx="1684">
                  <c:v>0</c:v>
                </c:pt>
                <c:pt idx="1685">
                  <c:v>0</c:v>
                </c:pt>
                <c:pt idx="1686">
                  <c:v>0</c:v>
                </c:pt>
                <c:pt idx="1688">
                  <c:v>0</c:v>
                </c:pt>
                <c:pt idx="1689">
                  <c:v>0</c:v>
                </c:pt>
                <c:pt idx="1690">
                  <c:v>0</c:v>
                </c:pt>
                <c:pt idx="1691">
                  <c:v>0</c:v>
                </c:pt>
                <c:pt idx="1692">
                  <c:v>0</c:v>
                </c:pt>
                <c:pt idx="1693">
                  <c:v>0</c:v>
                </c:pt>
                <c:pt idx="1694">
                  <c:v>0</c:v>
                </c:pt>
                <c:pt idx="1696">
                  <c:v>0</c:v>
                </c:pt>
                <c:pt idx="1697">
                  <c:v>0</c:v>
                </c:pt>
                <c:pt idx="1698">
                  <c:v>0</c:v>
                </c:pt>
                <c:pt idx="1699">
                  <c:v>0</c:v>
                </c:pt>
                <c:pt idx="1700">
                  <c:v>0</c:v>
                </c:pt>
                <c:pt idx="1701">
                  <c:v>0</c:v>
                </c:pt>
                <c:pt idx="1702">
                  <c:v>0</c:v>
                </c:pt>
                <c:pt idx="1704">
                  <c:v>0</c:v>
                </c:pt>
                <c:pt idx="1705">
                  <c:v>0</c:v>
                </c:pt>
                <c:pt idx="1706">
                  <c:v>0</c:v>
                </c:pt>
                <c:pt idx="1707">
                  <c:v>0</c:v>
                </c:pt>
                <c:pt idx="1708">
                  <c:v>0</c:v>
                </c:pt>
                <c:pt idx="1709">
                  <c:v>0</c:v>
                </c:pt>
                <c:pt idx="1710">
                  <c:v>0</c:v>
                </c:pt>
                <c:pt idx="1712">
                  <c:v>0</c:v>
                </c:pt>
                <c:pt idx="1713">
                  <c:v>0</c:v>
                </c:pt>
                <c:pt idx="1714">
                  <c:v>0</c:v>
                </c:pt>
                <c:pt idx="1715">
                  <c:v>0</c:v>
                </c:pt>
                <c:pt idx="1716">
                  <c:v>0</c:v>
                </c:pt>
                <c:pt idx="1717">
                  <c:v>0</c:v>
                </c:pt>
                <c:pt idx="1718">
                  <c:v>0</c:v>
                </c:pt>
                <c:pt idx="1720">
                  <c:v>0</c:v>
                </c:pt>
                <c:pt idx="1721">
                  <c:v>0</c:v>
                </c:pt>
                <c:pt idx="1722">
                  <c:v>0</c:v>
                </c:pt>
                <c:pt idx="1723">
                  <c:v>0</c:v>
                </c:pt>
                <c:pt idx="1724">
                  <c:v>0</c:v>
                </c:pt>
                <c:pt idx="1725">
                  <c:v>0</c:v>
                </c:pt>
                <c:pt idx="1726">
                  <c:v>0</c:v>
                </c:pt>
                <c:pt idx="1728">
                  <c:v>0</c:v>
                </c:pt>
                <c:pt idx="1729">
                  <c:v>0</c:v>
                </c:pt>
                <c:pt idx="1730">
                  <c:v>0</c:v>
                </c:pt>
                <c:pt idx="1731">
                  <c:v>0</c:v>
                </c:pt>
                <c:pt idx="1732">
                  <c:v>0</c:v>
                </c:pt>
                <c:pt idx="1733">
                  <c:v>0</c:v>
                </c:pt>
                <c:pt idx="1734">
                  <c:v>0</c:v>
                </c:pt>
                <c:pt idx="1736">
                  <c:v>0</c:v>
                </c:pt>
                <c:pt idx="1737">
                  <c:v>0</c:v>
                </c:pt>
                <c:pt idx="1738">
                  <c:v>0</c:v>
                </c:pt>
                <c:pt idx="1739">
                  <c:v>0</c:v>
                </c:pt>
                <c:pt idx="1740">
                  <c:v>0</c:v>
                </c:pt>
                <c:pt idx="1741">
                  <c:v>0</c:v>
                </c:pt>
                <c:pt idx="1742">
                  <c:v>0</c:v>
                </c:pt>
                <c:pt idx="1744">
                  <c:v>0</c:v>
                </c:pt>
                <c:pt idx="1745">
                  <c:v>0</c:v>
                </c:pt>
                <c:pt idx="1746">
                  <c:v>0</c:v>
                </c:pt>
                <c:pt idx="1747">
                  <c:v>0</c:v>
                </c:pt>
                <c:pt idx="1748">
                  <c:v>0</c:v>
                </c:pt>
                <c:pt idx="1749">
                  <c:v>0</c:v>
                </c:pt>
                <c:pt idx="1750">
                  <c:v>0</c:v>
                </c:pt>
                <c:pt idx="1752">
                  <c:v>0</c:v>
                </c:pt>
                <c:pt idx="1753">
                  <c:v>0</c:v>
                </c:pt>
                <c:pt idx="1754">
                  <c:v>0</c:v>
                </c:pt>
                <c:pt idx="1755">
                  <c:v>0</c:v>
                </c:pt>
                <c:pt idx="1756">
                  <c:v>0</c:v>
                </c:pt>
                <c:pt idx="1757">
                  <c:v>0</c:v>
                </c:pt>
                <c:pt idx="1758">
                  <c:v>0</c:v>
                </c:pt>
                <c:pt idx="1760">
                  <c:v>0</c:v>
                </c:pt>
                <c:pt idx="1761">
                  <c:v>0</c:v>
                </c:pt>
                <c:pt idx="1762">
                  <c:v>0</c:v>
                </c:pt>
                <c:pt idx="1763">
                  <c:v>0</c:v>
                </c:pt>
                <c:pt idx="1764">
                  <c:v>0</c:v>
                </c:pt>
                <c:pt idx="1765">
                  <c:v>0</c:v>
                </c:pt>
                <c:pt idx="1766">
                  <c:v>0</c:v>
                </c:pt>
                <c:pt idx="1768">
                  <c:v>0</c:v>
                </c:pt>
                <c:pt idx="1769">
                  <c:v>0</c:v>
                </c:pt>
                <c:pt idx="1770">
                  <c:v>0</c:v>
                </c:pt>
                <c:pt idx="1771">
                  <c:v>0</c:v>
                </c:pt>
                <c:pt idx="1772">
                  <c:v>0</c:v>
                </c:pt>
                <c:pt idx="1775">
                  <c:v>0</c:v>
                </c:pt>
                <c:pt idx="1776">
                  <c:v>0</c:v>
                </c:pt>
                <c:pt idx="1777">
                  <c:v>0</c:v>
                </c:pt>
                <c:pt idx="1778">
                  <c:v>0</c:v>
                </c:pt>
                <c:pt idx="1779">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5">
                  <c:v>0</c:v>
                </c:pt>
                <c:pt idx="1796">
                  <c:v>0</c:v>
                </c:pt>
                <c:pt idx="1797">
                  <c:v>0</c:v>
                </c:pt>
                <c:pt idx="1798">
                  <c:v>0</c:v>
                </c:pt>
                <c:pt idx="1799">
                  <c:v>0</c:v>
                </c:pt>
                <c:pt idx="1800">
                  <c:v>0</c:v>
                </c:pt>
                <c:pt idx="1801">
                  <c:v>0</c:v>
                </c:pt>
                <c:pt idx="1802">
                  <c:v>0</c:v>
                </c:pt>
                <c:pt idx="1803">
                  <c:v>0</c:v>
                </c:pt>
                <c:pt idx="1805">
                  <c:v>0</c:v>
                </c:pt>
                <c:pt idx="1806">
                  <c:v>0</c:v>
                </c:pt>
                <c:pt idx="1807">
                  <c:v>0</c:v>
                </c:pt>
                <c:pt idx="1808">
                  <c:v>0</c:v>
                </c:pt>
                <c:pt idx="1809">
                  <c:v>0</c:v>
                </c:pt>
                <c:pt idx="1810">
                  <c:v>0</c:v>
                </c:pt>
                <c:pt idx="1811">
                  <c:v>0</c:v>
                </c:pt>
                <c:pt idx="1812">
                  <c:v>0</c:v>
                </c:pt>
                <c:pt idx="1813">
                  <c:v>0</c:v>
                </c:pt>
                <c:pt idx="1814">
                  <c:v>0</c:v>
                </c:pt>
                <c:pt idx="1816">
                  <c:v>0</c:v>
                </c:pt>
                <c:pt idx="1817">
                  <c:v>0</c:v>
                </c:pt>
                <c:pt idx="1818">
                  <c:v>0</c:v>
                </c:pt>
                <c:pt idx="1819">
                  <c:v>0</c:v>
                </c:pt>
                <c:pt idx="1820">
                  <c:v>0</c:v>
                </c:pt>
                <c:pt idx="1821">
                  <c:v>0</c:v>
                </c:pt>
                <c:pt idx="1822">
                  <c:v>0</c:v>
                </c:pt>
                <c:pt idx="1823">
                  <c:v>0</c:v>
                </c:pt>
                <c:pt idx="1824">
                  <c:v>0</c:v>
                </c:pt>
                <c:pt idx="1825">
                  <c:v>0</c:v>
                </c:pt>
                <c:pt idx="1827">
                  <c:v>0</c:v>
                </c:pt>
                <c:pt idx="1828">
                  <c:v>0</c:v>
                </c:pt>
                <c:pt idx="1829">
                  <c:v>0</c:v>
                </c:pt>
                <c:pt idx="1830">
                  <c:v>0</c:v>
                </c:pt>
                <c:pt idx="1831">
                  <c:v>0</c:v>
                </c:pt>
                <c:pt idx="1832">
                  <c:v>0</c:v>
                </c:pt>
                <c:pt idx="1833">
                  <c:v>0</c:v>
                </c:pt>
                <c:pt idx="1834">
                  <c:v>0</c:v>
                </c:pt>
                <c:pt idx="1835">
                  <c:v>0</c:v>
                </c:pt>
                <c:pt idx="1836">
                  <c:v>0</c:v>
                </c:pt>
                <c:pt idx="1838">
                  <c:v>0</c:v>
                </c:pt>
                <c:pt idx="1839">
                  <c:v>0</c:v>
                </c:pt>
                <c:pt idx="1840">
                  <c:v>0</c:v>
                </c:pt>
                <c:pt idx="1841">
                  <c:v>0</c:v>
                </c:pt>
                <c:pt idx="1842">
                  <c:v>0</c:v>
                </c:pt>
                <c:pt idx="1843">
                  <c:v>0</c:v>
                </c:pt>
                <c:pt idx="1844">
                  <c:v>0</c:v>
                </c:pt>
                <c:pt idx="1845">
                  <c:v>0</c:v>
                </c:pt>
                <c:pt idx="1846">
                  <c:v>0</c:v>
                </c:pt>
                <c:pt idx="1847">
                  <c:v>0</c:v>
                </c:pt>
                <c:pt idx="1849">
                  <c:v>0</c:v>
                </c:pt>
                <c:pt idx="1850">
                  <c:v>0</c:v>
                </c:pt>
                <c:pt idx="1851">
                  <c:v>0</c:v>
                </c:pt>
                <c:pt idx="1852">
                  <c:v>0</c:v>
                </c:pt>
                <c:pt idx="1853">
                  <c:v>0</c:v>
                </c:pt>
                <c:pt idx="1854">
                  <c:v>0</c:v>
                </c:pt>
                <c:pt idx="1855">
                  <c:v>0</c:v>
                </c:pt>
                <c:pt idx="1856">
                  <c:v>0</c:v>
                </c:pt>
                <c:pt idx="1857">
                  <c:v>0</c:v>
                </c:pt>
                <c:pt idx="1858">
                  <c:v>0</c:v>
                </c:pt>
                <c:pt idx="1859">
                  <c:v>0</c:v>
                </c:pt>
                <c:pt idx="1861">
                  <c:v>0</c:v>
                </c:pt>
                <c:pt idx="1862">
                  <c:v>0</c:v>
                </c:pt>
                <c:pt idx="1863">
                  <c:v>0</c:v>
                </c:pt>
                <c:pt idx="1864">
                  <c:v>0</c:v>
                </c:pt>
                <c:pt idx="1865">
                  <c:v>0</c:v>
                </c:pt>
                <c:pt idx="1866">
                  <c:v>0</c:v>
                </c:pt>
                <c:pt idx="1867">
                  <c:v>0</c:v>
                </c:pt>
                <c:pt idx="1868">
                  <c:v>0</c:v>
                </c:pt>
                <c:pt idx="1869">
                  <c:v>0</c:v>
                </c:pt>
                <c:pt idx="1870">
                  <c:v>0</c:v>
                </c:pt>
                <c:pt idx="1872">
                  <c:v>0</c:v>
                </c:pt>
                <c:pt idx="1873">
                  <c:v>0</c:v>
                </c:pt>
                <c:pt idx="1874">
                  <c:v>0</c:v>
                </c:pt>
                <c:pt idx="1875">
                  <c:v>0</c:v>
                </c:pt>
                <c:pt idx="1876">
                  <c:v>0</c:v>
                </c:pt>
                <c:pt idx="1877">
                  <c:v>0</c:v>
                </c:pt>
                <c:pt idx="1878">
                  <c:v>0</c:v>
                </c:pt>
                <c:pt idx="1879">
                  <c:v>0</c:v>
                </c:pt>
                <c:pt idx="1880">
                  <c:v>0</c:v>
                </c:pt>
                <c:pt idx="1881">
                  <c:v>0</c:v>
                </c:pt>
                <c:pt idx="1883">
                  <c:v>0</c:v>
                </c:pt>
                <c:pt idx="1884">
                  <c:v>0</c:v>
                </c:pt>
                <c:pt idx="1885">
                  <c:v>0</c:v>
                </c:pt>
                <c:pt idx="1886">
                  <c:v>0</c:v>
                </c:pt>
                <c:pt idx="1887">
                  <c:v>0</c:v>
                </c:pt>
                <c:pt idx="1888">
                  <c:v>0</c:v>
                </c:pt>
                <c:pt idx="1889">
                  <c:v>0</c:v>
                </c:pt>
                <c:pt idx="1890">
                  <c:v>0</c:v>
                </c:pt>
                <c:pt idx="1891">
                  <c:v>0</c:v>
                </c:pt>
                <c:pt idx="1892">
                  <c:v>0</c:v>
                </c:pt>
                <c:pt idx="1894">
                  <c:v>0</c:v>
                </c:pt>
                <c:pt idx="1895">
                  <c:v>0</c:v>
                </c:pt>
                <c:pt idx="1896">
                  <c:v>0</c:v>
                </c:pt>
                <c:pt idx="1897">
                  <c:v>0</c:v>
                </c:pt>
                <c:pt idx="1898">
                  <c:v>0</c:v>
                </c:pt>
                <c:pt idx="1899">
                  <c:v>0</c:v>
                </c:pt>
                <c:pt idx="1900">
                  <c:v>0</c:v>
                </c:pt>
                <c:pt idx="1901">
                  <c:v>0</c:v>
                </c:pt>
                <c:pt idx="1902">
                  <c:v>0</c:v>
                </c:pt>
                <c:pt idx="1903">
                  <c:v>0</c:v>
                </c:pt>
                <c:pt idx="1905">
                  <c:v>0</c:v>
                </c:pt>
                <c:pt idx="1906">
                  <c:v>0</c:v>
                </c:pt>
                <c:pt idx="1907">
                  <c:v>0</c:v>
                </c:pt>
                <c:pt idx="1908">
                  <c:v>0</c:v>
                </c:pt>
                <c:pt idx="1909">
                  <c:v>0</c:v>
                </c:pt>
                <c:pt idx="1910">
                  <c:v>0</c:v>
                </c:pt>
                <c:pt idx="1911">
                  <c:v>0</c:v>
                </c:pt>
                <c:pt idx="1912">
                  <c:v>0</c:v>
                </c:pt>
                <c:pt idx="1913">
                  <c:v>0</c:v>
                </c:pt>
                <c:pt idx="1914">
                  <c:v>0</c:v>
                </c:pt>
                <c:pt idx="1916">
                  <c:v>0</c:v>
                </c:pt>
                <c:pt idx="1917">
                  <c:v>0</c:v>
                </c:pt>
                <c:pt idx="1918">
                  <c:v>0</c:v>
                </c:pt>
                <c:pt idx="1919">
                  <c:v>0</c:v>
                </c:pt>
                <c:pt idx="1920">
                  <c:v>0</c:v>
                </c:pt>
                <c:pt idx="1921">
                  <c:v>0</c:v>
                </c:pt>
                <c:pt idx="1922">
                  <c:v>0</c:v>
                </c:pt>
                <c:pt idx="1923">
                  <c:v>0</c:v>
                </c:pt>
                <c:pt idx="1924">
                  <c:v>0</c:v>
                </c:pt>
                <c:pt idx="1925">
                  <c:v>0</c:v>
                </c:pt>
                <c:pt idx="1927">
                  <c:v>0</c:v>
                </c:pt>
                <c:pt idx="1928">
                  <c:v>0</c:v>
                </c:pt>
                <c:pt idx="1929">
                  <c:v>0</c:v>
                </c:pt>
                <c:pt idx="1930">
                  <c:v>0</c:v>
                </c:pt>
                <c:pt idx="1931">
                  <c:v>0</c:v>
                </c:pt>
                <c:pt idx="1932">
                  <c:v>0</c:v>
                </c:pt>
                <c:pt idx="1933">
                  <c:v>0</c:v>
                </c:pt>
                <c:pt idx="1934">
                  <c:v>0</c:v>
                </c:pt>
                <c:pt idx="1935">
                  <c:v>0</c:v>
                </c:pt>
                <c:pt idx="1936">
                  <c:v>0</c:v>
                </c:pt>
                <c:pt idx="1937">
                  <c:v>0</c:v>
                </c:pt>
                <c:pt idx="1939">
                  <c:v>0</c:v>
                </c:pt>
                <c:pt idx="1940">
                  <c:v>0</c:v>
                </c:pt>
                <c:pt idx="1941">
                  <c:v>0</c:v>
                </c:pt>
                <c:pt idx="1942">
                  <c:v>0</c:v>
                </c:pt>
                <c:pt idx="1943">
                  <c:v>0</c:v>
                </c:pt>
                <c:pt idx="1944">
                  <c:v>0</c:v>
                </c:pt>
                <c:pt idx="1945">
                  <c:v>0</c:v>
                </c:pt>
                <c:pt idx="1946">
                  <c:v>0</c:v>
                </c:pt>
                <c:pt idx="1947">
                  <c:v>0</c:v>
                </c:pt>
                <c:pt idx="1948">
                  <c:v>0</c:v>
                </c:pt>
                <c:pt idx="1949">
                  <c:v>0</c:v>
                </c:pt>
                <c:pt idx="1950">
                  <c:v>0</c:v>
                </c:pt>
                <c:pt idx="1951">
                  <c:v>0</c:v>
                </c:pt>
                <c:pt idx="1952">
                  <c:v>0</c:v>
                </c:pt>
                <c:pt idx="1953">
                  <c:v>0</c:v>
                </c:pt>
                <c:pt idx="1954">
                  <c:v>0</c:v>
                </c:pt>
                <c:pt idx="1955">
                  <c:v>0</c:v>
                </c:pt>
                <c:pt idx="1956">
                  <c:v>0</c:v>
                </c:pt>
                <c:pt idx="1957">
                  <c:v>0</c:v>
                </c:pt>
                <c:pt idx="1958">
                  <c:v>0</c:v>
                </c:pt>
                <c:pt idx="1959">
                  <c:v>0</c:v>
                </c:pt>
                <c:pt idx="1960">
                  <c:v>0</c:v>
                </c:pt>
                <c:pt idx="1961">
                  <c:v>0</c:v>
                </c:pt>
                <c:pt idx="1962">
                  <c:v>0</c:v>
                </c:pt>
                <c:pt idx="1963">
                  <c:v>0</c:v>
                </c:pt>
                <c:pt idx="1964">
                  <c:v>0</c:v>
                </c:pt>
                <c:pt idx="1965">
                  <c:v>0</c:v>
                </c:pt>
                <c:pt idx="1966">
                  <c:v>0</c:v>
                </c:pt>
                <c:pt idx="1967">
                  <c:v>0</c:v>
                </c:pt>
                <c:pt idx="1968">
                  <c:v>0</c:v>
                </c:pt>
                <c:pt idx="1969">
                  <c:v>0</c:v>
                </c:pt>
                <c:pt idx="1970">
                  <c:v>0</c:v>
                </c:pt>
                <c:pt idx="1972">
                  <c:v>0</c:v>
                </c:pt>
                <c:pt idx="1973">
                  <c:v>0</c:v>
                </c:pt>
                <c:pt idx="1974">
                  <c:v>0</c:v>
                </c:pt>
                <c:pt idx="1976">
                  <c:v>0</c:v>
                </c:pt>
                <c:pt idx="1977">
                  <c:v>0</c:v>
                </c:pt>
                <c:pt idx="1978">
                  <c:v>0</c:v>
                </c:pt>
                <c:pt idx="1979">
                  <c:v>0</c:v>
                </c:pt>
                <c:pt idx="1980">
                  <c:v>0</c:v>
                </c:pt>
                <c:pt idx="1982">
                  <c:v>0</c:v>
                </c:pt>
                <c:pt idx="1983">
                  <c:v>0</c:v>
                </c:pt>
                <c:pt idx="1984">
                  <c:v>0</c:v>
                </c:pt>
                <c:pt idx="1985">
                  <c:v>0</c:v>
                </c:pt>
                <c:pt idx="1986">
                  <c:v>0</c:v>
                </c:pt>
                <c:pt idx="1987">
                  <c:v>0</c:v>
                </c:pt>
                <c:pt idx="1988">
                  <c:v>0</c:v>
                </c:pt>
                <c:pt idx="1990">
                  <c:v>0</c:v>
                </c:pt>
                <c:pt idx="1991">
                  <c:v>0</c:v>
                </c:pt>
                <c:pt idx="1992">
                  <c:v>0</c:v>
                </c:pt>
                <c:pt idx="1994">
                  <c:v>0</c:v>
                </c:pt>
                <c:pt idx="1995">
                  <c:v>0</c:v>
                </c:pt>
                <c:pt idx="1996">
                  <c:v>0</c:v>
                </c:pt>
                <c:pt idx="1997">
                  <c:v>0</c:v>
                </c:pt>
                <c:pt idx="1998">
                  <c:v>0</c:v>
                </c:pt>
                <c:pt idx="1999">
                  <c:v>0</c:v>
                </c:pt>
                <c:pt idx="2000">
                  <c:v>0</c:v>
                </c:pt>
                <c:pt idx="2001">
                  <c:v>0</c:v>
                </c:pt>
                <c:pt idx="2002">
                  <c:v>0</c:v>
                </c:pt>
                <c:pt idx="2003">
                  <c:v>0</c:v>
                </c:pt>
                <c:pt idx="2004">
                  <c:v>0</c:v>
                </c:pt>
                <c:pt idx="2005">
                  <c:v>0</c:v>
                </c:pt>
                <c:pt idx="2007">
                  <c:v>0</c:v>
                </c:pt>
                <c:pt idx="2008">
                  <c:v>0</c:v>
                </c:pt>
                <c:pt idx="2009">
                  <c:v>0</c:v>
                </c:pt>
                <c:pt idx="2010">
                  <c:v>0</c:v>
                </c:pt>
                <c:pt idx="2011">
                  <c:v>0</c:v>
                </c:pt>
                <c:pt idx="2012">
                  <c:v>0</c:v>
                </c:pt>
                <c:pt idx="2014">
                  <c:v>0</c:v>
                </c:pt>
                <c:pt idx="2015">
                  <c:v>0</c:v>
                </c:pt>
                <c:pt idx="2016">
                  <c:v>0</c:v>
                </c:pt>
                <c:pt idx="2018">
                  <c:v>0</c:v>
                </c:pt>
                <c:pt idx="2019">
                  <c:v>0</c:v>
                </c:pt>
                <c:pt idx="2021">
                  <c:v>0</c:v>
                </c:pt>
                <c:pt idx="2022">
                  <c:v>0</c:v>
                </c:pt>
                <c:pt idx="2028">
                  <c:v>0</c:v>
                </c:pt>
                <c:pt idx="2029">
                  <c:v>0</c:v>
                </c:pt>
                <c:pt idx="2030">
                  <c:v>0</c:v>
                </c:pt>
                <c:pt idx="2031">
                  <c:v>0</c:v>
                </c:pt>
                <c:pt idx="2032">
                  <c:v>0</c:v>
                </c:pt>
                <c:pt idx="2033">
                  <c:v>0</c:v>
                </c:pt>
                <c:pt idx="2034">
                  <c:v>0</c:v>
                </c:pt>
                <c:pt idx="2035">
                  <c:v>0</c:v>
                </c:pt>
                <c:pt idx="2036">
                  <c:v>0</c:v>
                </c:pt>
                <c:pt idx="2037">
                  <c:v>0</c:v>
                </c:pt>
                <c:pt idx="2038">
                  <c:v>0</c:v>
                </c:pt>
                <c:pt idx="2039">
                  <c:v>0</c:v>
                </c:pt>
                <c:pt idx="2040">
                  <c:v>0</c:v>
                </c:pt>
                <c:pt idx="2041">
                  <c:v>0</c:v>
                </c:pt>
                <c:pt idx="2042">
                  <c:v>0</c:v>
                </c:pt>
                <c:pt idx="2043">
                  <c:v>0</c:v>
                </c:pt>
                <c:pt idx="2044">
                  <c:v>0</c:v>
                </c:pt>
                <c:pt idx="2045">
                  <c:v>0</c:v>
                </c:pt>
                <c:pt idx="2046">
                  <c:v>0</c:v>
                </c:pt>
                <c:pt idx="2047">
                  <c:v>0</c:v>
                </c:pt>
                <c:pt idx="2048">
                  <c:v>0</c:v>
                </c:pt>
                <c:pt idx="2049">
                  <c:v>0</c:v>
                </c:pt>
                <c:pt idx="2050">
                  <c:v>0</c:v>
                </c:pt>
                <c:pt idx="2051">
                  <c:v>0</c:v>
                </c:pt>
                <c:pt idx="2052">
                  <c:v>0</c:v>
                </c:pt>
                <c:pt idx="2053">
                  <c:v>0</c:v>
                </c:pt>
                <c:pt idx="2054">
                  <c:v>0</c:v>
                </c:pt>
                <c:pt idx="2055">
                  <c:v>0</c:v>
                </c:pt>
                <c:pt idx="2056">
                  <c:v>0</c:v>
                </c:pt>
                <c:pt idx="2057">
                  <c:v>0</c:v>
                </c:pt>
                <c:pt idx="2058">
                  <c:v>0</c:v>
                </c:pt>
                <c:pt idx="2059">
                  <c:v>0</c:v>
                </c:pt>
                <c:pt idx="2060">
                  <c:v>0</c:v>
                </c:pt>
                <c:pt idx="2061">
                  <c:v>0</c:v>
                </c:pt>
                <c:pt idx="2062">
                  <c:v>0</c:v>
                </c:pt>
                <c:pt idx="2063">
                  <c:v>0</c:v>
                </c:pt>
                <c:pt idx="2064">
                  <c:v>0</c:v>
                </c:pt>
                <c:pt idx="2065">
                  <c:v>0</c:v>
                </c:pt>
                <c:pt idx="2066">
                  <c:v>0</c:v>
                </c:pt>
                <c:pt idx="2067">
                  <c:v>0</c:v>
                </c:pt>
                <c:pt idx="2068">
                  <c:v>0</c:v>
                </c:pt>
                <c:pt idx="2069">
                  <c:v>0</c:v>
                </c:pt>
                <c:pt idx="2070">
                  <c:v>0</c:v>
                </c:pt>
                <c:pt idx="2071">
                  <c:v>0</c:v>
                </c:pt>
                <c:pt idx="2072">
                  <c:v>0</c:v>
                </c:pt>
                <c:pt idx="2073">
                  <c:v>0</c:v>
                </c:pt>
                <c:pt idx="2074">
                  <c:v>0</c:v>
                </c:pt>
                <c:pt idx="2075">
                  <c:v>0</c:v>
                </c:pt>
                <c:pt idx="2077">
                  <c:v>0</c:v>
                </c:pt>
                <c:pt idx="2078">
                  <c:v>0</c:v>
                </c:pt>
                <c:pt idx="2080">
                  <c:v>0</c:v>
                </c:pt>
                <c:pt idx="2081">
                  <c:v>0</c:v>
                </c:pt>
                <c:pt idx="2082">
                  <c:v>0</c:v>
                </c:pt>
                <c:pt idx="2083">
                  <c:v>0</c:v>
                </c:pt>
                <c:pt idx="2084">
                  <c:v>0</c:v>
                </c:pt>
                <c:pt idx="2085">
                  <c:v>0</c:v>
                </c:pt>
                <c:pt idx="2086">
                  <c:v>0</c:v>
                </c:pt>
                <c:pt idx="2087">
                  <c:v>0</c:v>
                </c:pt>
                <c:pt idx="2088">
                  <c:v>0</c:v>
                </c:pt>
                <c:pt idx="2089">
                  <c:v>0</c:v>
                </c:pt>
                <c:pt idx="2091">
                  <c:v>0</c:v>
                </c:pt>
                <c:pt idx="2092">
                  <c:v>0</c:v>
                </c:pt>
                <c:pt idx="2093">
                  <c:v>0</c:v>
                </c:pt>
                <c:pt idx="2094">
                  <c:v>0</c:v>
                </c:pt>
                <c:pt idx="2095">
                  <c:v>0</c:v>
                </c:pt>
                <c:pt idx="2096">
                  <c:v>0</c:v>
                </c:pt>
                <c:pt idx="2097">
                  <c:v>0</c:v>
                </c:pt>
                <c:pt idx="2098">
                  <c:v>0</c:v>
                </c:pt>
                <c:pt idx="2099">
                  <c:v>0</c:v>
                </c:pt>
                <c:pt idx="2100">
                  <c:v>0</c:v>
                </c:pt>
                <c:pt idx="2101">
                  <c:v>0</c:v>
                </c:pt>
                <c:pt idx="2102">
                  <c:v>0</c:v>
                </c:pt>
                <c:pt idx="2103">
                  <c:v>0</c:v>
                </c:pt>
                <c:pt idx="2104">
                  <c:v>0</c:v>
                </c:pt>
                <c:pt idx="2105">
                  <c:v>0</c:v>
                </c:pt>
                <c:pt idx="2106">
                  <c:v>0</c:v>
                </c:pt>
                <c:pt idx="2107">
                  <c:v>0</c:v>
                </c:pt>
                <c:pt idx="2108">
                  <c:v>0</c:v>
                </c:pt>
                <c:pt idx="2109">
                  <c:v>0</c:v>
                </c:pt>
                <c:pt idx="2110">
                  <c:v>0</c:v>
                </c:pt>
                <c:pt idx="2111">
                  <c:v>0</c:v>
                </c:pt>
                <c:pt idx="2112">
                  <c:v>0</c:v>
                </c:pt>
                <c:pt idx="2113">
                  <c:v>0</c:v>
                </c:pt>
                <c:pt idx="2114">
                  <c:v>0</c:v>
                </c:pt>
                <c:pt idx="2115">
                  <c:v>0</c:v>
                </c:pt>
                <c:pt idx="2116">
                  <c:v>0</c:v>
                </c:pt>
                <c:pt idx="2117">
                  <c:v>0</c:v>
                </c:pt>
                <c:pt idx="2118">
                  <c:v>0</c:v>
                </c:pt>
                <c:pt idx="2119">
                  <c:v>0</c:v>
                </c:pt>
                <c:pt idx="2121">
                  <c:v>0</c:v>
                </c:pt>
                <c:pt idx="2122">
                  <c:v>0</c:v>
                </c:pt>
                <c:pt idx="2129">
                  <c:v>0</c:v>
                </c:pt>
                <c:pt idx="2130">
                  <c:v>0</c:v>
                </c:pt>
                <c:pt idx="2131">
                  <c:v>0</c:v>
                </c:pt>
                <c:pt idx="2132">
                  <c:v>0</c:v>
                </c:pt>
                <c:pt idx="2133">
                  <c:v>0</c:v>
                </c:pt>
                <c:pt idx="2134">
                  <c:v>0</c:v>
                </c:pt>
                <c:pt idx="2135">
                  <c:v>0</c:v>
                </c:pt>
                <c:pt idx="2136">
                  <c:v>0</c:v>
                </c:pt>
                <c:pt idx="2137">
                  <c:v>0</c:v>
                </c:pt>
                <c:pt idx="2138">
                  <c:v>0</c:v>
                </c:pt>
                <c:pt idx="2139">
                  <c:v>0</c:v>
                </c:pt>
                <c:pt idx="2140">
                  <c:v>0</c:v>
                </c:pt>
                <c:pt idx="2141">
                  <c:v>0</c:v>
                </c:pt>
                <c:pt idx="2142">
                  <c:v>0</c:v>
                </c:pt>
                <c:pt idx="2143">
                  <c:v>0</c:v>
                </c:pt>
                <c:pt idx="2144">
                  <c:v>0</c:v>
                </c:pt>
                <c:pt idx="2145">
                  <c:v>0</c:v>
                </c:pt>
                <c:pt idx="2146">
                  <c:v>0</c:v>
                </c:pt>
                <c:pt idx="2147">
                  <c:v>0</c:v>
                </c:pt>
                <c:pt idx="2148">
                  <c:v>0</c:v>
                </c:pt>
                <c:pt idx="2149">
                  <c:v>0</c:v>
                </c:pt>
                <c:pt idx="2150">
                  <c:v>0</c:v>
                </c:pt>
                <c:pt idx="2151">
                  <c:v>0</c:v>
                </c:pt>
                <c:pt idx="2152">
                  <c:v>0</c:v>
                </c:pt>
                <c:pt idx="2153">
                  <c:v>0</c:v>
                </c:pt>
                <c:pt idx="2154">
                  <c:v>0</c:v>
                </c:pt>
                <c:pt idx="2155">
                  <c:v>0</c:v>
                </c:pt>
                <c:pt idx="2156">
                  <c:v>0</c:v>
                </c:pt>
                <c:pt idx="2157">
                  <c:v>0</c:v>
                </c:pt>
                <c:pt idx="2158">
                  <c:v>0</c:v>
                </c:pt>
                <c:pt idx="2159">
                  <c:v>0</c:v>
                </c:pt>
                <c:pt idx="2160">
                  <c:v>0</c:v>
                </c:pt>
                <c:pt idx="2161">
                  <c:v>0</c:v>
                </c:pt>
                <c:pt idx="2162">
                  <c:v>0</c:v>
                </c:pt>
                <c:pt idx="2163">
                  <c:v>0</c:v>
                </c:pt>
                <c:pt idx="2164">
                  <c:v>0</c:v>
                </c:pt>
                <c:pt idx="2165">
                  <c:v>0</c:v>
                </c:pt>
                <c:pt idx="2166">
                  <c:v>0</c:v>
                </c:pt>
                <c:pt idx="2167">
                  <c:v>0</c:v>
                </c:pt>
                <c:pt idx="2168">
                  <c:v>0</c:v>
                </c:pt>
                <c:pt idx="2169">
                  <c:v>0</c:v>
                </c:pt>
                <c:pt idx="2170">
                  <c:v>0</c:v>
                </c:pt>
                <c:pt idx="2171">
                  <c:v>0</c:v>
                </c:pt>
                <c:pt idx="2172">
                  <c:v>0</c:v>
                </c:pt>
                <c:pt idx="2173">
                  <c:v>0</c:v>
                </c:pt>
                <c:pt idx="2174">
                  <c:v>0</c:v>
                </c:pt>
                <c:pt idx="2175">
                  <c:v>0</c:v>
                </c:pt>
                <c:pt idx="2176">
                  <c:v>0</c:v>
                </c:pt>
                <c:pt idx="2177">
                  <c:v>0</c:v>
                </c:pt>
                <c:pt idx="2178">
                  <c:v>0</c:v>
                </c:pt>
                <c:pt idx="2179">
                  <c:v>0</c:v>
                </c:pt>
                <c:pt idx="2180">
                  <c:v>0</c:v>
                </c:pt>
                <c:pt idx="2181">
                  <c:v>0</c:v>
                </c:pt>
                <c:pt idx="2182">
                  <c:v>0</c:v>
                </c:pt>
                <c:pt idx="2183">
                  <c:v>0</c:v>
                </c:pt>
                <c:pt idx="2184">
                  <c:v>0</c:v>
                </c:pt>
                <c:pt idx="2185">
                  <c:v>0</c:v>
                </c:pt>
                <c:pt idx="2186">
                  <c:v>0</c:v>
                </c:pt>
                <c:pt idx="2187">
                  <c:v>0</c:v>
                </c:pt>
                <c:pt idx="2188">
                  <c:v>0</c:v>
                </c:pt>
                <c:pt idx="2189">
                  <c:v>0</c:v>
                </c:pt>
                <c:pt idx="2190">
                  <c:v>0</c:v>
                </c:pt>
                <c:pt idx="2191">
                  <c:v>0</c:v>
                </c:pt>
                <c:pt idx="2192" formatCode="General">
                  <c:v>0</c:v>
                </c:pt>
                <c:pt idx="2193">
                  <c:v>0</c:v>
                </c:pt>
                <c:pt idx="2194">
                  <c:v>0</c:v>
                </c:pt>
                <c:pt idx="2195">
                  <c:v>0</c:v>
                </c:pt>
                <c:pt idx="2196">
                  <c:v>0</c:v>
                </c:pt>
                <c:pt idx="2197">
                  <c:v>0</c:v>
                </c:pt>
                <c:pt idx="2198">
                  <c:v>0</c:v>
                </c:pt>
                <c:pt idx="2199">
                  <c:v>0</c:v>
                </c:pt>
                <c:pt idx="2200">
                  <c:v>0</c:v>
                </c:pt>
                <c:pt idx="2201">
                  <c:v>0</c:v>
                </c:pt>
                <c:pt idx="2202">
                  <c:v>0</c:v>
                </c:pt>
                <c:pt idx="2203">
                  <c:v>0</c:v>
                </c:pt>
                <c:pt idx="2204">
                  <c:v>0</c:v>
                </c:pt>
                <c:pt idx="2205" formatCode="General">
                  <c:v>0</c:v>
                </c:pt>
                <c:pt idx="2206">
                  <c:v>0</c:v>
                </c:pt>
                <c:pt idx="2207">
                  <c:v>0</c:v>
                </c:pt>
                <c:pt idx="2208">
                  <c:v>0</c:v>
                </c:pt>
                <c:pt idx="2209">
                  <c:v>0</c:v>
                </c:pt>
                <c:pt idx="2210">
                  <c:v>0</c:v>
                </c:pt>
                <c:pt idx="2211">
                  <c:v>0</c:v>
                </c:pt>
                <c:pt idx="2212">
                  <c:v>0</c:v>
                </c:pt>
                <c:pt idx="2213">
                  <c:v>0</c:v>
                </c:pt>
                <c:pt idx="2214">
                  <c:v>0</c:v>
                </c:pt>
                <c:pt idx="2215">
                  <c:v>0</c:v>
                </c:pt>
                <c:pt idx="2216">
                  <c:v>0</c:v>
                </c:pt>
                <c:pt idx="2217">
                  <c:v>0</c:v>
                </c:pt>
                <c:pt idx="2218">
                  <c:v>0</c:v>
                </c:pt>
                <c:pt idx="2219">
                  <c:v>0</c:v>
                </c:pt>
                <c:pt idx="2220">
                  <c:v>0</c:v>
                </c:pt>
                <c:pt idx="2221">
                  <c:v>0</c:v>
                </c:pt>
                <c:pt idx="2222">
                  <c:v>0</c:v>
                </c:pt>
                <c:pt idx="2223">
                  <c:v>0</c:v>
                </c:pt>
                <c:pt idx="2224">
                  <c:v>0</c:v>
                </c:pt>
                <c:pt idx="2225" formatCode="General">
                  <c:v>0</c:v>
                </c:pt>
                <c:pt idx="2226">
                  <c:v>0</c:v>
                </c:pt>
                <c:pt idx="2227">
                  <c:v>0</c:v>
                </c:pt>
                <c:pt idx="2228">
                  <c:v>0</c:v>
                </c:pt>
                <c:pt idx="2231">
                  <c:v>0</c:v>
                </c:pt>
                <c:pt idx="2232">
                  <c:v>0</c:v>
                </c:pt>
                <c:pt idx="2233">
                  <c:v>0</c:v>
                </c:pt>
                <c:pt idx="2234">
                  <c:v>0</c:v>
                </c:pt>
                <c:pt idx="2235">
                  <c:v>0</c:v>
                </c:pt>
                <c:pt idx="2236">
                  <c:v>0</c:v>
                </c:pt>
                <c:pt idx="2237">
                  <c:v>0</c:v>
                </c:pt>
                <c:pt idx="2238">
                  <c:v>0</c:v>
                </c:pt>
                <c:pt idx="2239">
                  <c:v>0</c:v>
                </c:pt>
                <c:pt idx="2240">
                  <c:v>0</c:v>
                </c:pt>
                <c:pt idx="2241">
                  <c:v>0</c:v>
                </c:pt>
                <c:pt idx="2242">
                  <c:v>0</c:v>
                </c:pt>
                <c:pt idx="2244">
                  <c:v>0</c:v>
                </c:pt>
                <c:pt idx="2245" formatCode="General">
                  <c:v>0</c:v>
                </c:pt>
                <c:pt idx="2246">
                  <c:v>0</c:v>
                </c:pt>
                <c:pt idx="2247" formatCode="General">
                  <c:v>0</c:v>
                </c:pt>
                <c:pt idx="2248">
                  <c:v>0</c:v>
                </c:pt>
                <c:pt idx="2250">
                  <c:v>0</c:v>
                </c:pt>
                <c:pt idx="2251" formatCode="General">
                  <c:v>0</c:v>
                </c:pt>
                <c:pt idx="2252">
                  <c:v>0</c:v>
                </c:pt>
                <c:pt idx="2253" formatCode="General">
                  <c:v>0</c:v>
                </c:pt>
                <c:pt idx="2254">
                  <c:v>0</c:v>
                </c:pt>
                <c:pt idx="2256">
                  <c:v>0</c:v>
                </c:pt>
                <c:pt idx="2257" formatCode="General">
                  <c:v>0</c:v>
                </c:pt>
                <c:pt idx="2258">
                  <c:v>0</c:v>
                </c:pt>
                <c:pt idx="2259" formatCode="General">
                  <c:v>0</c:v>
                </c:pt>
                <c:pt idx="2260">
                  <c:v>0</c:v>
                </c:pt>
                <c:pt idx="2262">
                  <c:v>0</c:v>
                </c:pt>
                <c:pt idx="2263" formatCode="General">
                  <c:v>0</c:v>
                </c:pt>
                <c:pt idx="2264">
                  <c:v>0</c:v>
                </c:pt>
                <c:pt idx="2265" formatCode="General">
                  <c:v>0</c:v>
                </c:pt>
                <c:pt idx="2266">
                  <c:v>0</c:v>
                </c:pt>
                <c:pt idx="2268">
                  <c:v>0</c:v>
                </c:pt>
                <c:pt idx="2269" formatCode="General">
                  <c:v>0</c:v>
                </c:pt>
                <c:pt idx="2270">
                  <c:v>0</c:v>
                </c:pt>
                <c:pt idx="2271" formatCode="General">
                  <c:v>0</c:v>
                </c:pt>
                <c:pt idx="2272">
                  <c:v>0</c:v>
                </c:pt>
                <c:pt idx="2274">
                  <c:v>0</c:v>
                </c:pt>
                <c:pt idx="2275" formatCode="General">
                  <c:v>0</c:v>
                </c:pt>
                <c:pt idx="2276">
                  <c:v>0</c:v>
                </c:pt>
                <c:pt idx="2277" formatCode="General">
                  <c:v>0</c:v>
                </c:pt>
                <c:pt idx="2278">
                  <c:v>0</c:v>
                </c:pt>
                <c:pt idx="2280">
                  <c:v>0</c:v>
                </c:pt>
                <c:pt idx="2281" formatCode="General">
                  <c:v>0</c:v>
                </c:pt>
                <c:pt idx="2282">
                  <c:v>0</c:v>
                </c:pt>
                <c:pt idx="2284">
                  <c:v>0</c:v>
                </c:pt>
                <c:pt idx="2285" formatCode="General">
                  <c:v>0</c:v>
                </c:pt>
                <c:pt idx="2286">
                  <c:v>0</c:v>
                </c:pt>
                <c:pt idx="2287" formatCode="General">
                  <c:v>0</c:v>
                </c:pt>
                <c:pt idx="2288">
                  <c:v>0</c:v>
                </c:pt>
                <c:pt idx="2290">
                  <c:v>0</c:v>
                </c:pt>
                <c:pt idx="2291" formatCode="General">
                  <c:v>0</c:v>
                </c:pt>
                <c:pt idx="2292">
                  <c:v>0</c:v>
                </c:pt>
                <c:pt idx="2293" formatCode="General">
                  <c:v>0</c:v>
                </c:pt>
                <c:pt idx="2294">
                  <c:v>0</c:v>
                </c:pt>
                <c:pt idx="2296">
                  <c:v>0</c:v>
                </c:pt>
                <c:pt idx="2297" formatCode="General">
                  <c:v>0</c:v>
                </c:pt>
                <c:pt idx="2298">
                  <c:v>0</c:v>
                </c:pt>
                <c:pt idx="2299" formatCode="General">
                  <c:v>0</c:v>
                </c:pt>
                <c:pt idx="2300">
                  <c:v>0</c:v>
                </c:pt>
                <c:pt idx="2302">
                  <c:v>0</c:v>
                </c:pt>
                <c:pt idx="2303" formatCode="General">
                  <c:v>0</c:v>
                </c:pt>
                <c:pt idx="2304">
                  <c:v>0</c:v>
                </c:pt>
                <c:pt idx="2306">
                  <c:v>0</c:v>
                </c:pt>
                <c:pt idx="2307" formatCode="General">
                  <c:v>0</c:v>
                </c:pt>
                <c:pt idx="2308">
                  <c:v>0</c:v>
                </c:pt>
                <c:pt idx="2309" formatCode="General">
                  <c:v>0</c:v>
                </c:pt>
                <c:pt idx="2310">
                  <c:v>0</c:v>
                </c:pt>
                <c:pt idx="2312" formatCode="General">
                  <c:v>0</c:v>
                </c:pt>
                <c:pt idx="2313">
                  <c:v>0</c:v>
                </c:pt>
                <c:pt idx="2314">
                  <c:v>0</c:v>
                </c:pt>
                <c:pt idx="2317">
                  <c:v>0</c:v>
                </c:pt>
                <c:pt idx="2318">
                  <c:v>0</c:v>
                </c:pt>
                <c:pt idx="2319">
                  <c:v>0</c:v>
                </c:pt>
                <c:pt idx="2320">
                  <c:v>0</c:v>
                </c:pt>
                <c:pt idx="2321">
                  <c:v>0</c:v>
                </c:pt>
                <c:pt idx="2323">
                  <c:v>0</c:v>
                </c:pt>
                <c:pt idx="2324">
                  <c:v>0</c:v>
                </c:pt>
                <c:pt idx="2325">
                  <c:v>0</c:v>
                </c:pt>
                <c:pt idx="2326">
                  <c:v>0</c:v>
                </c:pt>
                <c:pt idx="2327">
                  <c:v>0</c:v>
                </c:pt>
                <c:pt idx="2328">
                  <c:v>0</c:v>
                </c:pt>
                <c:pt idx="2329">
                  <c:v>0</c:v>
                </c:pt>
                <c:pt idx="2330">
                  <c:v>0</c:v>
                </c:pt>
                <c:pt idx="2331">
                  <c:v>0</c:v>
                </c:pt>
                <c:pt idx="2332">
                  <c:v>0</c:v>
                </c:pt>
                <c:pt idx="2333">
                  <c:v>0</c:v>
                </c:pt>
                <c:pt idx="2334">
                  <c:v>0</c:v>
                </c:pt>
                <c:pt idx="2335">
                  <c:v>0</c:v>
                </c:pt>
                <c:pt idx="2336">
                  <c:v>0</c:v>
                </c:pt>
                <c:pt idx="2337">
                  <c:v>0</c:v>
                </c:pt>
                <c:pt idx="2339">
                  <c:v>0</c:v>
                </c:pt>
                <c:pt idx="2340">
                  <c:v>0</c:v>
                </c:pt>
                <c:pt idx="2341">
                  <c:v>0</c:v>
                </c:pt>
                <c:pt idx="2342">
                  <c:v>0</c:v>
                </c:pt>
                <c:pt idx="2343">
                  <c:v>0</c:v>
                </c:pt>
                <c:pt idx="2344">
                  <c:v>0</c:v>
                </c:pt>
                <c:pt idx="2345">
                  <c:v>0</c:v>
                </c:pt>
                <c:pt idx="2346">
                  <c:v>0</c:v>
                </c:pt>
                <c:pt idx="2347">
                  <c:v>0</c:v>
                </c:pt>
                <c:pt idx="2348">
                  <c:v>0</c:v>
                </c:pt>
                <c:pt idx="2349">
                  <c:v>0</c:v>
                </c:pt>
                <c:pt idx="2350">
                  <c:v>0</c:v>
                </c:pt>
                <c:pt idx="2351">
                  <c:v>0</c:v>
                </c:pt>
                <c:pt idx="2352">
                  <c:v>0</c:v>
                </c:pt>
                <c:pt idx="2353">
                  <c:v>0</c:v>
                </c:pt>
                <c:pt idx="2354">
                  <c:v>0</c:v>
                </c:pt>
                <c:pt idx="2355">
                  <c:v>0</c:v>
                </c:pt>
                <c:pt idx="2357">
                  <c:v>0</c:v>
                </c:pt>
                <c:pt idx="2358">
                  <c:v>0</c:v>
                </c:pt>
                <c:pt idx="2359">
                  <c:v>0</c:v>
                </c:pt>
                <c:pt idx="2360">
                  <c:v>0</c:v>
                </c:pt>
                <c:pt idx="2361">
                  <c:v>0</c:v>
                </c:pt>
                <c:pt idx="2362">
                  <c:v>0</c:v>
                </c:pt>
                <c:pt idx="2363">
                  <c:v>0</c:v>
                </c:pt>
                <c:pt idx="2364">
                  <c:v>0</c:v>
                </c:pt>
                <c:pt idx="2365">
                  <c:v>0</c:v>
                </c:pt>
                <c:pt idx="2366">
                  <c:v>0</c:v>
                </c:pt>
                <c:pt idx="2367">
                  <c:v>0</c:v>
                </c:pt>
                <c:pt idx="2368">
                  <c:v>0</c:v>
                </c:pt>
                <c:pt idx="2369">
                  <c:v>0</c:v>
                </c:pt>
                <c:pt idx="2370">
                  <c:v>0</c:v>
                </c:pt>
                <c:pt idx="2371">
                  <c:v>0</c:v>
                </c:pt>
                <c:pt idx="2372">
                  <c:v>0</c:v>
                </c:pt>
                <c:pt idx="2373">
                  <c:v>0</c:v>
                </c:pt>
                <c:pt idx="2374">
                  <c:v>0</c:v>
                </c:pt>
                <c:pt idx="2375">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0</c:v>
                </c:pt>
                <c:pt idx="2434">
                  <c:v>0</c:v>
                </c:pt>
                <c:pt idx="2435">
                  <c:v>0</c:v>
                </c:pt>
                <c:pt idx="2437">
                  <c:v>0</c:v>
                </c:pt>
                <c:pt idx="2438">
                  <c:v>0</c:v>
                </c:pt>
                <c:pt idx="2439">
                  <c:v>0</c:v>
                </c:pt>
                <c:pt idx="2440">
                  <c:v>0</c:v>
                </c:pt>
                <c:pt idx="2441">
                  <c:v>0</c:v>
                </c:pt>
                <c:pt idx="2442">
                  <c:v>0</c:v>
                </c:pt>
                <c:pt idx="2443">
                  <c:v>0</c:v>
                </c:pt>
                <c:pt idx="2444">
                  <c:v>0</c:v>
                </c:pt>
                <c:pt idx="2445">
                  <c:v>0</c:v>
                </c:pt>
                <c:pt idx="2446">
                  <c:v>0</c:v>
                </c:pt>
                <c:pt idx="2447">
                  <c:v>0</c:v>
                </c:pt>
                <c:pt idx="2448">
                  <c:v>0</c:v>
                </c:pt>
                <c:pt idx="2449">
                  <c:v>0</c:v>
                </c:pt>
                <c:pt idx="2450">
                  <c:v>0</c:v>
                </c:pt>
                <c:pt idx="2451">
                  <c:v>0</c:v>
                </c:pt>
                <c:pt idx="2452">
                  <c:v>0</c:v>
                </c:pt>
                <c:pt idx="2453">
                  <c:v>0</c:v>
                </c:pt>
                <c:pt idx="2454">
                  <c:v>0</c:v>
                </c:pt>
                <c:pt idx="2456">
                  <c:v>0</c:v>
                </c:pt>
                <c:pt idx="2457">
                  <c:v>0</c:v>
                </c:pt>
                <c:pt idx="2458">
                  <c:v>0</c:v>
                </c:pt>
                <c:pt idx="2459">
                  <c:v>0</c:v>
                </c:pt>
                <c:pt idx="2460">
                  <c:v>0</c:v>
                </c:pt>
                <c:pt idx="2461">
                  <c:v>0</c:v>
                </c:pt>
                <c:pt idx="2462">
                  <c:v>0</c:v>
                </c:pt>
                <c:pt idx="2463">
                  <c:v>0</c:v>
                </c:pt>
                <c:pt idx="2464">
                  <c:v>0</c:v>
                </c:pt>
                <c:pt idx="2465">
                  <c:v>0</c:v>
                </c:pt>
                <c:pt idx="2466">
                  <c:v>0</c:v>
                </c:pt>
                <c:pt idx="2467">
                  <c:v>0</c:v>
                </c:pt>
                <c:pt idx="2468">
                  <c:v>0</c:v>
                </c:pt>
                <c:pt idx="2469">
                  <c:v>0</c:v>
                </c:pt>
                <c:pt idx="2470">
                  <c:v>0</c:v>
                </c:pt>
                <c:pt idx="2471">
                  <c:v>0</c:v>
                </c:pt>
                <c:pt idx="2473">
                  <c:v>0</c:v>
                </c:pt>
                <c:pt idx="2474">
                  <c:v>0</c:v>
                </c:pt>
                <c:pt idx="2475">
                  <c:v>0</c:v>
                </c:pt>
                <c:pt idx="2476">
                  <c:v>0</c:v>
                </c:pt>
                <c:pt idx="2477">
                  <c:v>0</c:v>
                </c:pt>
                <c:pt idx="2478">
                  <c:v>0</c:v>
                </c:pt>
                <c:pt idx="2479">
                  <c:v>0</c:v>
                </c:pt>
                <c:pt idx="2480">
                  <c:v>0</c:v>
                </c:pt>
                <c:pt idx="2481">
                  <c:v>0</c:v>
                </c:pt>
                <c:pt idx="2482">
                  <c:v>0</c:v>
                </c:pt>
                <c:pt idx="2483">
                  <c:v>0</c:v>
                </c:pt>
                <c:pt idx="2484">
                  <c:v>0</c:v>
                </c:pt>
                <c:pt idx="2485">
                  <c:v>0</c:v>
                </c:pt>
                <c:pt idx="2486">
                  <c:v>0</c:v>
                </c:pt>
                <c:pt idx="2487">
                  <c:v>0</c:v>
                </c:pt>
                <c:pt idx="2488">
                  <c:v>0</c:v>
                </c:pt>
                <c:pt idx="2489">
                  <c:v>0</c:v>
                </c:pt>
                <c:pt idx="2490">
                  <c:v>0</c:v>
                </c:pt>
                <c:pt idx="2491">
                  <c:v>0</c:v>
                </c:pt>
                <c:pt idx="2493">
                  <c:v>0</c:v>
                </c:pt>
                <c:pt idx="2494">
                  <c:v>0</c:v>
                </c:pt>
                <c:pt idx="2495">
                  <c:v>0</c:v>
                </c:pt>
                <c:pt idx="2496">
                  <c:v>0</c:v>
                </c:pt>
                <c:pt idx="2497">
                  <c:v>0</c:v>
                </c:pt>
                <c:pt idx="2498">
                  <c:v>0</c:v>
                </c:pt>
                <c:pt idx="2499">
                  <c:v>0</c:v>
                </c:pt>
                <c:pt idx="2500">
                  <c:v>0</c:v>
                </c:pt>
                <c:pt idx="2501">
                  <c:v>0</c:v>
                </c:pt>
                <c:pt idx="2502">
                  <c:v>0</c:v>
                </c:pt>
                <c:pt idx="2503">
                  <c:v>0</c:v>
                </c:pt>
                <c:pt idx="2504">
                  <c:v>0</c:v>
                </c:pt>
                <c:pt idx="2505">
                  <c:v>0</c:v>
                </c:pt>
                <c:pt idx="2506">
                  <c:v>0</c:v>
                </c:pt>
                <c:pt idx="2507">
                  <c:v>0</c:v>
                </c:pt>
                <c:pt idx="2508">
                  <c:v>0</c:v>
                </c:pt>
                <c:pt idx="2509">
                  <c:v>0</c:v>
                </c:pt>
                <c:pt idx="2510">
                  <c:v>0</c:v>
                </c:pt>
                <c:pt idx="2511">
                  <c:v>0</c:v>
                </c:pt>
                <c:pt idx="2512">
                  <c:v>0</c:v>
                </c:pt>
                <c:pt idx="2514">
                  <c:v>0</c:v>
                </c:pt>
                <c:pt idx="2515">
                  <c:v>0</c:v>
                </c:pt>
                <c:pt idx="2516">
                  <c:v>0</c:v>
                </c:pt>
                <c:pt idx="2517">
                  <c:v>0</c:v>
                </c:pt>
                <c:pt idx="2518">
                  <c:v>0</c:v>
                </c:pt>
                <c:pt idx="2519">
                  <c:v>0</c:v>
                </c:pt>
                <c:pt idx="2520">
                  <c:v>0</c:v>
                </c:pt>
                <c:pt idx="2521">
                  <c:v>0</c:v>
                </c:pt>
                <c:pt idx="2522">
                  <c:v>0</c:v>
                </c:pt>
                <c:pt idx="2523">
                  <c:v>0</c:v>
                </c:pt>
                <c:pt idx="2524">
                  <c:v>0</c:v>
                </c:pt>
                <c:pt idx="2525">
                  <c:v>0</c:v>
                </c:pt>
                <c:pt idx="2526">
                  <c:v>0</c:v>
                </c:pt>
                <c:pt idx="2527">
                  <c:v>0</c:v>
                </c:pt>
                <c:pt idx="2528">
                  <c:v>0</c:v>
                </c:pt>
                <c:pt idx="2529">
                  <c:v>0</c:v>
                </c:pt>
                <c:pt idx="2530">
                  <c:v>0</c:v>
                </c:pt>
                <c:pt idx="2532">
                  <c:v>0</c:v>
                </c:pt>
                <c:pt idx="2533">
                  <c:v>0</c:v>
                </c:pt>
                <c:pt idx="2534">
                  <c:v>0</c:v>
                </c:pt>
                <c:pt idx="2535">
                  <c:v>0</c:v>
                </c:pt>
                <c:pt idx="2536">
                  <c:v>0</c:v>
                </c:pt>
                <c:pt idx="2537">
                  <c:v>0</c:v>
                </c:pt>
                <c:pt idx="2538">
                  <c:v>0</c:v>
                </c:pt>
                <c:pt idx="2539">
                  <c:v>0</c:v>
                </c:pt>
                <c:pt idx="2540">
                  <c:v>0</c:v>
                </c:pt>
                <c:pt idx="2541">
                  <c:v>0</c:v>
                </c:pt>
                <c:pt idx="2542">
                  <c:v>0</c:v>
                </c:pt>
                <c:pt idx="2543">
                  <c:v>0</c:v>
                </c:pt>
                <c:pt idx="2544">
                  <c:v>0</c:v>
                </c:pt>
                <c:pt idx="2545">
                  <c:v>0</c:v>
                </c:pt>
                <c:pt idx="2546">
                  <c:v>0</c:v>
                </c:pt>
                <c:pt idx="2547">
                  <c:v>0</c:v>
                </c:pt>
                <c:pt idx="2549">
                  <c:v>0</c:v>
                </c:pt>
                <c:pt idx="2550">
                  <c:v>0</c:v>
                </c:pt>
                <c:pt idx="2551">
                  <c:v>0</c:v>
                </c:pt>
                <c:pt idx="2552">
                  <c:v>0</c:v>
                </c:pt>
                <c:pt idx="2553">
                  <c:v>0</c:v>
                </c:pt>
                <c:pt idx="2554">
                  <c:v>0</c:v>
                </c:pt>
                <c:pt idx="2555">
                  <c:v>0</c:v>
                </c:pt>
                <c:pt idx="2556">
                  <c:v>0</c:v>
                </c:pt>
                <c:pt idx="2557">
                  <c:v>0</c:v>
                </c:pt>
                <c:pt idx="2558">
                  <c:v>0</c:v>
                </c:pt>
                <c:pt idx="2559">
                  <c:v>0</c:v>
                </c:pt>
                <c:pt idx="2560">
                  <c:v>0</c:v>
                </c:pt>
                <c:pt idx="2561">
                  <c:v>0</c:v>
                </c:pt>
                <c:pt idx="2562">
                  <c:v>0</c:v>
                </c:pt>
                <c:pt idx="2563">
                  <c:v>0</c:v>
                </c:pt>
                <c:pt idx="2564">
                  <c:v>0</c:v>
                </c:pt>
                <c:pt idx="2566">
                  <c:v>0</c:v>
                </c:pt>
                <c:pt idx="2567">
                  <c:v>0</c:v>
                </c:pt>
                <c:pt idx="2568">
                  <c:v>0</c:v>
                </c:pt>
                <c:pt idx="2569">
                  <c:v>0</c:v>
                </c:pt>
                <c:pt idx="2570">
                  <c:v>0</c:v>
                </c:pt>
                <c:pt idx="2571">
                  <c:v>0</c:v>
                </c:pt>
                <c:pt idx="2572">
                  <c:v>0</c:v>
                </c:pt>
                <c:pt idx="2573">
                  <c:v>0</c:v>
                </c:pt>
                <c:pt idx="2574">
                  <c:v>0</c:v>
                </c:pt>
                <c:pt idx="2575">
                  <c:v>0</c:v>
                </c:pt>
                <c:pt idx="2576">
                  <c:v>0</c:v>
                </c:pt>
                <c:pt idx="2577">
                  <c:v>0</c:v>
                </c:pt>
                <c:pt idx="2578">
                  <c:v>0</c:v>
                </c:pt>
                <c:pt idx="2579">
                  <c:v>0</c:v>
                </c:pt>
                <c:pt idx="2580">
                  <c:v>0</c:v>
                </c:pt>
                <c:pt idx="2581">
                  <c:v>0</c:v>
                </c:pt>
                <c:pt idx="2583">
                  <c:v>0</c:v>
                </c:pt>
                <c:pt idx="2584">
                  <c:v>0</c:v>
                </c:pt>
                <c:pt idx="2585">
                  <c:v>0</c:v>
                </c:pt>
                <c:pt idx="2586">
                  <c:v>0</c:v>
                </c:pt>
                <c:pt idx="2587">
                  <c:v>0</c:v>
                </c:pt>
                <c:pt idx="2588" formatCode="General">
                  <c:v>107</c:v>
                </c:pt>
                <c:pt idx="2590">
                  <c:v>0</c:v>
                </c:pt>
                <c:pt idx="2591">
                  <c:v>0</c:v>
                </c:pt>
                <c:pt idx="2592">
                  <c:v>0</c:v>
                </c:pt>
                <c:pt idx="2593">
                  <c:v>0</c:v>
                </c:pt>
                <c:pt idx="2594">
                  <c:v>0</c:v>
                </c:pt>
                <c:pt idx="2595">
                  <c:v>0</c:v>
                </c:pt>
                <c:pt idx="2596">
                  <c:v>0</c:v>
                </c:pt>
                <c:pt idx="2598">
                  <c:v>0</c:v>
                </c:pt>
                <c:pt idx="2599">
                  <c:v>0</c:v>
                </c:pt>
                <c:pt idx="2600">
                  <c:v>0</c:v>
                </c:pt>
                <c:pt idx="2601">
                  <c:v>0</c:v>
                </c:pt>
                <c:pt idx="2602">
                  <c:v>0</c:v>
                </c:pt>
                <c:pt idx="2604">
                  <c:v>0</c:v>
                </c:pt>
                <c:pt idx="2605">
                  <c:v>0</c:v>
                </c:pt>
                <c:pt idx="2606">
                  <c:v>0</c:v>
                </c:pt>
                <c:pt idx="2607">
                  <c:v>0</c:v>
                </c:pt>
                <c:pt idx="2608">
                  <c:v>0</c:v>
                </c:pt>
                <c:pt idx="2609">
                  <c:v>0</c:v>
                </c:pt>
                <c:pt idx="2610">
                  <c:v>0</c:v>
                </c:pt>
                <c:pt idx="2611">
                  <c:v>0</c:v>
                </c:pt>
                <c:pt idx="2612">
                  <c:v>0</c:v>
                </c:pt>
                <c:pt idx="2613">
                  <c:v>0</c:v>
                </c:pt>
                <c:pt idx="2614">
                  <c:v>0</c:v>
                </c:pt>
                <c:pt idx="2615">
                  <c:v>0</c:v>
                </c:pt>
                <c:pt idx="2616">
                  <c:v>0</c:v>
                </c:pt>
                <c:pt idx="2617">
                  <c:v>0</c:v>
                </c:pt>
                <c:pt idx="2618">
                  <c:v>0</c:v>
                </c:pt>
                <c:pt idx="2620">
                  <c:v>0</c:v>
                </c:pt>
                <c:pt idx="2621">
                  <c:v>0</c:v>
                </c:pt>
                <c:pt idx="2623">
                  <c:v>0</c:v>
                </c:pt>
                <c:pt idx="2624">
                  <c:v>0</c:v>
                </c:pt>
                <c:pt idx="2628">
                  <c:v>0</c:v>
                </c:pt>
                <c:pt idx="2629">
                  <c:v>0</c:v>
                </c:pt>
                <c:pt idx="2630">
                  <c:v>0</c:v>
                </c:pt>
                <c:pt idx="2631">
                  <c:v>0</c:v>
                </c:pt>
                <c:pt idx="2632">
                  <c:v>0</c:v>
                </c:pt>
                <c:pt idx="2633">
                  <c:v>0</c:v>
                </c:pt>
                <c:pt idx="2634">
                  <c:v>0</c:v>
                </c:pt>
                <c:pt idx="2635">
                  <c:v>0</c:v>
                </c:pt>
                <c:pt idx="2636">
                  <c:v>0</c:v>
                </c:pt>
                <c:pt idx="2637">
                  <c:v>0</c:v>
                </c:pt>
                <c:pt idx="2638">
                  <c:v>0</c:v>
                </c:pt>
                <c:pt idx="2639">
                  <c:v>0</c:v>
                </c:pt>
                <c:pt idx="2640">
                  <c:v>0</c:v>
                </c:pt>
                <c:pt idx="2641">
                  <c:v>0</c:v>
                </c:pt>
                <c:pt idx="2642">
                  <c:v>0</c:v>
                </c:pt>
                <c:pt idx="2643">
                  <c:v>0</c:v>
                </c:pt>
                <c:pt idx="2644">
                  <c:v>0</c:v>
                </c:pt>
                <c:pt idx="2645">
                  <c:v>0</c:v>
                </c:pt>
                <c:pt idx="2646">
                  <c:v>0</c:v>
                </c:pt>
                <c:pt idx="2647">
                  <c:v>0</c:v>
                </c:pt>
                <c:pt idx="2648">
                  <c:v>0</c:v>
                </c:pt>
                <c:pt idx="2649">
                  <c:v>0</c:v>
                </c:pt>
                <c:pt idx="2650">
                  <c:v>0</c:v>
                </c:pt>
                <c:pt idx="2651">
                  <c:v>0</c:v>
                </c:pt>
                <c:pt idx="2652">
                  <c:v>0</c:v>
                </c:pt>
                <c:pt idx="2653">
                  <c:v>0</c:v>
                </c:pt>
                <c:pt idx="2654">
                  <c:v>0</c:v>
                </c:pt>
                <c:pt idx="2655">
                  <c:v>0</c:v>
                </c:pt>
                <c:pt idx="2656">
                  <c:v>0</c:v>
                </c:pt>
                <c:pt idx="2657">
                  <c:v>0</c:v>
                </c:pt>
                <c:pt idx="2658">
                  <c:v>0</c:v>
                </c:pt>
                <c:pt idx="2659">
                  <c:v>0</c:v>
                </c:pt>
                <c:pt idx="2660">
                  <c:v>0</c:v>
                </c:pt>
                <c:pt idx="2661">
                  <c:v>0</c:v>
                </c:pt>
                <c:pt idx="2662">
                  <c:v>0</c:v>
                </c:pt>
                <c:pt idx="2663">
                  <c:v>0</c:v>
                </c:pt>
                <c:pt idx="2664">
                  <c:v>0</c:v>
                </c:pt>
                <c:pt idx="2665">
                  <c:v>0</c:v>
                </c:pt>
                <c:pt idx="2666">
                  <c:v>0</c:v>
                </c:pt>
                <c:pt idx="2667">
                  <c:v>0</c:v>
                </c:pt>
                <c:pt idx="2668">
                  <c:v>0</c:v>
                </c:pt>
                <c:pt idx="2669">
                  <c:v>0</c:v>
                </c:pt>
                <c:pt idx="2670">
                  <c:v>0</c:v>
                </c:pt>
                <c:pt idx="2671">
                  <c:v>0</c:v>
                </c:pt>
                <c:pt idx="2672">
                  <c:v>0</c:v>
                </c:pt>
                <c:pt idx="2673">
                  <c:v>0</c:v>
                </c:pt>
                <c:pt idx="2675">
                  <c:v>0</c:v>
                </c:pt>
                <c:pt idx="2676">
                  <c:v>0</c:v>
                </c:pt>
                <c:pt idx="2677">
                  <c:v>0</c:v>
                </c:pt>
                <c:pt idx="2678">
                  <c:v>0</c:v>
                </c:pt>
                <c:pt idx="2679">
                  <c:v>0</c:v>
                </c:pt>
                <c:pt idx="2684">
                  <c:v>0</c:v>
                </c:pt>
                <c:pt idx="2685">
                  <c:v>0</c:v>
                </c:pt>
                <c:pt idx="2686">
                  <c:v>0</c:v>
                </c:pt>
                <c:pt idx="2687">
                  <c:v>0</c:v>
                </c:pt>
                <c:pt idx="2688">
                  <c:v>0</c:v>
                </c:pt>
                <c:pt idx="2689">
                  <c:v>0</c:v>
                </c:pt>
                <c:pt idx="2690">
                  <c:v>0</c:v>
                </c:pt>
                <c:pt idx="2691">
                  <c:v>0</c:v>
                </c:pt>
                <c:pt idx="2692">
                  <c:v>0</c:v>
                </c:pt>
                <c:pt idx="2693">
                  <c:v>0</c:v>
                </c:pt>
                <c:pt idx="2694">
                  <c:v>0</c:v>
                </c:pt>
                <c:pt idx="2695">
                  <c:v>0</c:v>
                </c:pt>
                <c:pt idx="2696">
                  <c:v>0</c:v>
                </c:pt>
                <c:pt idx="2697">
                  <c:v>0</c:v>
                </c:pt>
                <c:pt idx="2698">
                  <c:v>0</c:v>
                </c:pt>
                <c:pt idx="2699">
                  <c:v>0</c:v>
                </c:pt>
                <c:pt idx="2700">
                  <c:v>0</c:v>
                </c:pt>
                <c:pt idx="2701">
                  <c:v>0</c:v>
                </c:pt>
                <c:pt idx="2702">
                  <c:v>0</c:v>
                </c:pt>
                <c:pt idx="2703">
                  <c:v>0</c:v>
                </c:pt>
                <c:pt idx="2704">
                  <c:v>0</c:v>
                </c:pt>
                <c:pt idx="2705">
                  <c:v>0</c:v>
                </c:pt>
                <c:pt idx="2706">
                  <c:v>0</c:v>
                </c:pt>
                <c:pt idx="2707">
                  <c:v>0</c:v>
                </c:pt>
                <c:pt idx="2708">
                  <c:v>0</c:v>
                </c:pt>
                <c:pt idx="2709">
                  <c:v>0</c:v>
                </c:pt>
                <c:pt idx="2710">
                  <c:v>0</c:v>
                </c:pt>
                <c:pt idx="2711">
                  <c:v>0</c:v>
                </c:pt>
                <c:pt idx="2712">
                  <c:v>0</c:v>
                </c:pt>
                <c:pt idx="2713">
                  <c:v>0</c:v>
                </c:pt>
                <c:pt idx="2715">
                  <c:v>0</c:v>
                </c:pt>
                <c:pt idx="2716">
                  <c:v>0</c:v>
                </c:pt>
                <c:pt idx="2717">
                  <c:v>0</c:v>
                </c:pt>
                <c:pt idx="2718">
                  <c:v>0</c:v>
                </c:pt>
                <c:pt idx="2719">
                  <c:v>0</c:v>
                </c:pt>
                <c:pt idx="2720">
                  <c:v>0</c:v>
                </c:pt>
                <c:pt idx="2721">
                  <c:v>0</c:v>
                </c:pt>
                <c:pt idx="2723">
                  <c:v>0</c:v>
                </c:pt>
                <c:pt idx="2724">
                  <c:v>0</c:v>
                </c:pt>
                <c:pt idx="2725">
                  <c:v>0</c:v>
                </c:pt>
                <c:pt idx="2726">
                  <c:v>0</c:v>
                </c:pt>
                <c:pt idx="2727">
                  <c:v>0</c:v>
                </c:pt>
                <c:pt idx="2728">
                  <c:v>0</c:v>
                </c:pt>
                <c:pt idx="2729">
                  <c:v>0</c:v>
                </c:pt>
                <c:pt idx="2730">
                  <c:v>0</c:v>
                </c:pt>
                <c:pt idx="2731">
                  <c:v>0</c:v>
                </c:pt>
                <c:pt idx="2732">
                  <c:v>0</c:v>
                </c:pt>
                <c:pt idx="2733">
                  <c:v>0</c:v>
                </c:pt>
                <c:pt idx="2734">
                  <c:v>0</c:v>
                </c:pt>
                <c:pt idx="2735">
                  <c:v>0</c:v>
                </c:pt>
                <c:pt idx="2736">
                  <c:v>0</c:v>
                </c:pt>
                <c:pt idx="2737">
                  <c:v>0</c:v>
                </c:pt>
                <c:pt idx="2738">
                  <c:v>0</c:v>
                </c:pt>
                <c:pt idx="2739">
                  <c:v>0</c:v>
                </c:pt>
                <c:pt idx="2740">
                  <c:v>0</c:v>
                </c:pt>
                <c:pt idx="2741">
                  <c:v>0</c:v>
                </c:pt>
                <c:pt idx="2742">
                  <c:v>0</c:v>
                </c:pt>
                <c:pt idx="2743">
                  <c:v>0</c:v>
                </c:pt>
                <c:pt idx="2744">
                  <c:v>0</c:v>
                </c:pt>
              </c:numCache>
            </c:numRef>
          </c:val>
        </c:ser>
        <c:ser>
          <c:idx val="8"/>
          <c:order val="8"/>
          <c:tx>
            <c:strRef>
              <c:f>Тізбе!$L$3:$L$5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Тізбе!$L$6:$L$2760</c:f>
              <c:numCache>
                <c:formatCode>@</c:formatCode>
                <c:ptCount val="2747"/>
                <c:pt idx="0">
                  <c:v>0</c:v>
                </c:pt>
                <c:pt idx="3" formatCode="#,##0.0">
                  <c:v>0</c:v>
                </c:pt>
                <c:pt idx="4" formatCode="#,##0.0">
                  <c:v>0</c:v>
                </c:pt>
                <c:pt idx="5" formatCode="#,##0.0">
                  <c:v>0</c:v>
                </c:pt>
                <c:pt idx="6" formatCode="#,##0.0">
                  <c:v>0</c:v>
                </c:pt>
                <c:pt idx="7" formatCode="#,##0.0">
                  <c:v>0</c:v>
                </c:pt>
                <c:pt idx="8" formatCode="#,##0.0">
                  <c:v>0</c:v>
                </c:pt>
                <c:pt idx="9" formatCode="#,##0.0">
                  <c:v>0</c:v>
                </c:pt>
                <c:pt idx="10" formatCode="#,##0.0">
                  <c:v>0</c:v>
                </c:pt>
                <c:pt idx="11" formatCode="#,##0.0">
                  <c:v>0</c:v>
                </c:pt>
                <c:pt idx="12" formatCode="#,##0.0">
                  <c:v>0</c:v>
                </c:pt>
                <c:pt idx="13" formatCode="#,##0.0">
                  <c:v>0</c:v>
                </c:pt>
                <c:pt idx="14" formatCode="#,##0.0">
                  <c:v>0</c:v>
                </c:pt>
                <c:pt idx="15" formatCode="#,##0.0">
                  <c:v>0</c:v>
                </c:pt>
                <c:pt idx="16" formatCode="#,##0.0">
                  <c:v>0</c:v>
                </c:pt>
                <c:pt idx="17" formatCode="#,##0.0">
                  <c:v>0</c:v>
                </c:pt>
                <c:pt idx="18" formatCode="#,##0.0">
                  <c:v>0</c:v>
                </c:pt>
                <c:pt idx="19" formatCode="#,##0.0">
                  <c:v>0</c:v>
                </c:pt>
                <c:pt idx="20" formatCode="#,##0.0">
                  <c:v>0</c:v>
                </c:pt>
                <c:pt idx="21" formatCode="#,##0.0">
                  <c:v>0</c:v>
                </c:pt>
                <c:pt idx="22" formatCode="#,##0.0">
                  <c:v>0</c:v>
                </c:pt>
                <c:pt idx="23" formatCode="#,##0.0">
                  <c:v>0</c:v>
                </c:pt>
                <c:pt idx="24" formatCode="#,##0.0">
                  <c:v>0</c:v>
                </c:pt>
                <c:pt idx="25" formatCode="#,##0.0">
                  <c:v>0</c:v>
                </c:pt>
                <c:pt idx="26" formatCode="#,##0.0">
                  <c:v>0</c:v>
                </c:pt>
                <c:pt idx="27" formatCode="#,##0.0">
                  <c:v>0</c:v>
                </c:pt>
                <c:pt idx="28" formatCode="#,##0.0">
                  <c:v>0</c:v>
                </c:pt>
                <c:pt idx="29" formatCode="#,##0.0">
                  <c:v>0</c:v>
                </c:pt>
                <c:pt idx="30" formatCode="#,##0.0">
                  <c:v>0</c:v>
                </c:pt>
                <c:pt idx="31" formatCode="#,##0.0">
                  <c:v>0</c:v>
                </c:pt>
                <c:pt idx="32" formatCode="#,##0.0">
                  <c:v>0</c:v>
                </c:pt>
                <c:pt idx="33" formatCode="#,##0.0">
                  <c:v>0</c:v>
                </c:pt>
                <c:pt idx="34" formatCode="#,##0.0">
                  <c:v>0</c:v>
                </c:pt>
                <c:pt idx="35" formatCode="#,##0.0">
                  <c:v>0</c:v>
                </c:pt>
                <c:pt idx="36" formatCode="#,##0.0">
                  <c:v>0</c:v>
                </c:pt>
                <c:pt idx="37" formatCode="#,##0.0">
                  <c:v>0</c:v>
                </c:pt>
                <c:pt idx="38" formatCode="#,##0.0">
                  <c:v>0</c:v>
                </c:pt>
                <c:pt idx="39" formatCode="#,##0.0">
                  <c:v>0</c:v>
                </c:pt>
                <c:pt idx="40" formatCode="#,##0.0">
                  <c:v>0</c:v>
                </c:pt>
                <c:pt idx="41" formatCode="#,##0.0">
                  <c:v>0</c:v>
                </c:pt>
                <c:pt idx="42" formatCode="#,##0.0">
                  <c:v>0</c:v>
                </c:pt>
                <c:pt idx="43" formatCode="#,##0.0">
                  <c:v>0</c:v>
                </c:pt>
                <c:pt idx="44" formatCode="#,##0.0">
                  <c:v>0</c:v>
                </c:pt>
                <c:pt idx="45" formatCode="#,##0.0">
                  <c:v>0</c:v>
                </c:pt>
                <c:pt idx="46" formatCode="#,##0.0">
                  <c:v>0</c:v>
                </c:pt>
                <c:pt idx="47" formatCode="#,##0.0">
                  <c:v>0</c:v>
                </c:pt>
                <c:pt idx="48" formatCode="#,##0.0">
                  <c:v>0</c:v>
                </c:pt>
                <c:pt idx="49" formatCode="#,##0.0">
                  <c:v>0</c:v>
                </c:pt>
                <c:pt idx="50" formatCode="#,##0.0">
                  <c:v>0</c:v>
                </c:pt>
                <c:pt idx="51" formatCode="#,##0.0">
                  <c:v>0</c:v>
                </c:pt>
                <c:pt idx="52" formatCode="#,##0.0">
                  <c:v>0</c:v>
                </c:pt>
                <c:pt idx="53" formatCode="#,##0.0">
                  <c:v>0</c:v>
                </c:pt>
                <c:pt idx="54" formatCode="#,##0.0">
                  <c:v>0</c:v>
                </c:pt>
                <c:pt idx="55" formatCode="#,##0.0">
                  <c:v>0</c:v>
                </c:pt>
                <c:pt idx="56" formatCode="#,##0.0">
                  <c:v>0</c:v>
                </c:pt>
                <c:pt idx="57" formatCode="#,##0.0">
                  <c:v>0</c:v>
                </c:pt>
                <c:pt idx="58" formatCode="#,##0.0">
                  <c:v>0</c:v>
                </c:pt>
                <c:pt idx="59" formatCode="#,##0.0">
                  <c:v>0</c:v>
                </c:pt>
                <c:pt idx="60" formatCode="#,##0.0">
                  <c:v>0</c:v>
                </c:pt>
                <c:pt idx="61" formatCode="#,##0.0">
                  <c:v>0</c:v>
                </c:pt>
                <c:pt idx="62" formatCode="#,##0.0">
                  <c:v>0</c:v>
                </c:pt>
                <c:pt idx="63" formatCode="#,##0.0">
                  <c:v>0</c:v>
                </c:pt>
                <c:pt idx="64" formatCode="#,##0.0">
                  <c:v>0</c:v>
                </c:pt>
                <c:pt idx="65" formatCode="#,##0.0">
                  <c:v>0</c:v>
                </c:pt>
                <c:pt idx="66" formatCode="#,##0.0">
                  <c:v>0</c:v>
                </c:pt>
                <c:pt idx="67" formatCode="#,##0.0">
                  <c:v>0</c:v>
                </c:pt>
                <c:pt idx="68" formatCode="#,##0.0">
                  <c:v>0</c:v>
                </c:pt>
                <c:pt idx="69" formatCode="#,##0.0">
                  <c:v>0</c:v>
                </c:pt>
                <c:pt idx="70" formatCode="#,##0.0">
                  <c:v>0</c:v>
                </c:pt>
                <c:pt idx="71" formatCode="#,##0.0">
                  <c:v>0</c:v>
                </c:pt>
                <c:pt idx="72" formatCode="#,##0.0">
                  <c:v>0</c:v>
                </c:pt>
                <c:pt idx="73" formatCode="#,##0.0">
                  <c:v>0</c:v>
                </c:pt>
                <c:pt idx="74" formatCode="#,##0.0">
                  <c:v>0</c:v>
                </c:pt>
                <c:pt idx="75" formatCode="#,##0.0">
                  <c:v>0</c:v>
                </c:pt>
                <c:pt idx="76" formatCode="#,##0.0">
                  <c:v>0</c:v>
                </c:pt>
                <c:pt idx="77" formatCode="#,##0.0">
                  <c:v>0</c:v>
                </c:pt>
                <c:pt idx="78" formatCode="#,##0.0">
                  <c:v>0</c:v>
                </c:pt>
                <c:pt idx="79" formatCode="#,##0.0">
                  <c:v>0</c:v>
                </c:pt>
                <c:pt idx="80" formatCode="#,##0.0">
                  <c:v>0</c:v>
                </c:pt>
                <c:pt idx="81" formatCode="#,##0.0">
                  <c:v>0</c:v>
                </c:pt>
                <c:pt idx="82" formatCode="#,##0.0">
                  <c:v>0</c:v>
                </c:pt>
                <c:pt idx="83" formatCode="#,##0.0">
                  <c:v>0</c:v>
                </c:pt>
                <c:pt idx="84" formatCode="#,##0.0">
                  <c:v>0</c:v>
                </c:pt>
                <c:pt idx="85" formatCode="#,##0.0">
                  <c:v>0</c:v>
                </c:pt>
                <c:pt idx="86" formatCode="#,##0.0">
                  <c:v>0</c:v>
                </c:pt>
                <c:pt idx="87" formatCode="#,##0.0">
                  <c:v>0</c:v>
                </c:pt>
                <c:pt idx="88" formatCode="#,##0.0">
                  <c:v>0</c:v>
                </c:pt>
                <c:pt idx="89" formatCode="#,##0.0">
                  <c:v>0</c:v>
                </c:pt>
                <c:pt idx="90" formatCode="#,##0.0">
                  <c:v>0</c:v>
                </c:pt>
                <c:pt idx="91" formatCode="#,##0.0">
                  <c:v>0</c:v>
                </c:pt>
                <c:pt idx="92" formatCode="#,##0.0">
                  <c:v>0</c:v>
                </c:pt>
                <c:pt idx="93" formatCode="#,##0.0">
                  <c:v>0</c:v>
                </c:pt>
                <c:pt idx="94" formatCode="#,##0.0">
                  <c:v>0</c:v>
                </c:pt>
                <c:pt idx="95" formatCode="#,##0.0">
                  <c:v>0</c:v>
                </c:pt>
                <c:pt idx="96" formatCode="#,##0.0">
                  <c:v>0</c:v>
                </c:pt>
                <c:pt idx="97" formatCode="#,##0.0">
                  <c:v>0</c:v>
                </c:pt>
                <c:pt idx="98" formatCode="#,##0.0">
                  <c:v>0</c:v>
                </c:pt>
                <c:pt idx="99" formatCode="#,##0.0">
                  <c:v>0</c:v>
                </c:pt>
                <c:pt idx="100" formatCode="#,##0.0">
                  <c:v>0</c:v>
                </c:pt>
                <c:pt idx="101" formatCode="#,##0.0">
                  <c:v>0</c:v>
                </c:pt>
                <c:pt idx="102" formatCode="#,##0.0">
                  <c:v>0</c:v>
                </c:pt>
                <c:pt idx="103" formatCode="#,##0.0">
                  <c:v>0</c:v>
                </c:pt>
                <c:pt idx="104" formatCode="#,##0.0">
                  <c:v>0</c:v>
                </c:pt>
                <c:pt idx="105" formatCode="#,##0.0">
                  <c:v>0</c:v>
                </c:pt>
                <c:pt idx="106" formatCode="#,##0.0">
                  <c:v>0</c:v>
                </c:pt>
                <c:pt idx="107" formatCode="#,##0.0">
                  <c:v>0</c:v>
                </c:pt>
                <c:pt idx="108" formatCode="#,##0.0">
                  <c:v>0</c:v>
                </c:pt>
                <c:pt idx="109" formatCode="#,##0.0">
                  <c:v>0</c:v>
                </c:pt>
                <c:pt idx="110" formatCode="#,##0.0">
                  <c:v>0</c:v>
                </c:pt>
                <c:pt idx="111" formatCode="#,##0.0">
                  <c:v>0</c:v>
                </c:pt>
                <c:pt idx="112" formatCode="#,##0.0">
                  <c:v>0</c:v>
                </c:pt>
                <c:pt idx="113" formatCode="#,##0.0">
                  <c:v>0</c:v>
                </c:pt>
                <c:pt idx="114" formatCode="#,##0.0">
                  <c:v>0</c:v>
                </c:pt>
                <c:pt idx="115" formatCode="#,##0.0">
                  <c:v>0</c:v>
                </c:pt>
                <c:pt idx="116" formatCode="#,##0.0">
                  <c:v>0</c:v>
                </c:pt>
                <c:pt idx="117" formatCode="#,##0.0">
                  <c:v>0</c:v>
                </c:pt>
                <c:pt idx="118" formatCode="#,##0.0">
                  <c:v>0</c:v>
                </c:pt>
                <c:pt idx="119" formatCode="#,##0.0">
                  <c:v>0</c:v>
                </c:pt>
                <c:pt idx="120" formatCode="#,##0.0">
                  <c:v>0</c:v>
                </c:pt>
                <c:pt idx="121" formatCode="#,##0.0">
                  <c:v>0</c:v>
                </c:pt>
                <c:pt idx="122" formatCode="#,##0.0">
                  <c:v>0</c:v>
                </c:pt>
                <c:pt idx="123" formatCode="#,##0.0">
                  <c:v>0</c:v>
                </c:pt>
                <c:pt idx="124" formatCode="#,##0.0">
                  <c:v>0</c:v>
                </c:pt>
                <c:pt idx="125" formatCode="#,##0.0">
                  <c:v>0</c:v>
                </c:pt>
                <c:pt idx="126" formatCode="#,##0.0">
                  <c:v>0</c:v>
                </c:pt>
                <c:pt idx="127" formatCode="#,##0.0">
                  <c:v>0</c:v>
                </c:pt>
                <c:pt idx="128" formatCode="#,##0.0">
                  <c:v>0</c:v>
                </c:pt>
                <c:pt idx="129" formatCode="#,##0.0">
                  <c:v>0</c:v>
                </c:pt>
                <c:pt idx="130" formatCode="#,##0.0">
                  <c:v>0</c:v>
                </c:pt>
                <c:pt idx="131" formatCode="#,##0.0">
                  <c:v>0</c:v>
                </c:pt>
                <c:pt idx="132" formatCode="#,##0.0">
                  <c:v>0</c:v>
                </c:pt>
                <c:pt idx="133" formatCode="#,##0.0">
                  <c:v>0</c:v>
                </c:pt>
                <c:pt idx="134" formatCode="#,##0.0">
                  <c:v>0</c:v>
                </c:pt>
                <c:pt idx="135" formatCode="#,##0.0">
                  <c:v>0</c:v>
                </c:pt>
                <c:pt idx="136" formatCode="#,##0.0">
                  <c:v>0</c:v>
                </c:pt>
                <c:pt idx="137" formatCode="#,##0.0">
                  <c:v>0</c:v>
                </c:pt>
                <c:pt idx="138" formatCode="#,##0.0">
                  <c:v>0</c:v>
                </c:pt>
                <c:pt idx="139" formatCode="#,##0.0">
                  <c:v>0</c:v>
                </c:pt>
                <c:pt idx="140" formatCode="#,##0.0">
                  <c:v>0</c:v>
                </c:pt>
                <c:pt idx="141" formatCode="#,##0.0">
                  <c:v>0</c:v>
                </c:pt>
                <c:pt idx="142" formatCode="#,##0.0">
                  <c:v>0</c:v>
                </c:pt>
                <c:pt idx="143" formatCode="#,##0.0">
                  <c:v>0</c:v>
                </c:pt>
                <c:pt idx="144" formatCode="#,##0.0">
                  <c:v>0</c:v>
                </c:pt>
                <c:pt idx="145" formatCode="#,##0.0">
                  <c:v>0</c:v>
                </c:pt>
                <c:pt idx="146" formatCode="#,##0.0">
                  <c:v>0</c:v>
                </c:pt>
                <c:pt idx="147" formatCode="#,##0.0">
                  <c:v>0</c:v>
                </c:pt>
                <c:pt idx="148" formatCode="#,##0.0">
                  <c:v>0</c:v>
                </c:pt>
                <c:pt idx="149" formatCode="#,##0.0">
                  <c:v>0</c:v>
                </c:pt>
                <c:pt idx="150" formatCode="#,##0.0">
                  <c:v>0</c:v>
                </c:pt>
                <c:pt idx="151" formatCode="#,##0.0">
                  <c:v>0</c:v>
                </c:pt>
                <c:pt idx="152" formatCode="#,##0.0">
                  <c:v>0</c:v>
                </c:pt>
                <c:pt idx="153" formatCode="#,##0.0">
                  <c:v>0</c:v>
                </c:pt>
                <c:pt idx="154" formatCode="#,##0.0">
                  <c:v>0</c:v>
                </c:pt>
                <c:pt idx="155" formatCode="#,##0.0">
                  <c:v>0</c:v>
                </c:pt>
                <c:pt idx="156" formatCode="#,##0.0">
                  <c:v>0</c:v>
                </c:pt>
                <c:pt idx="157" formatCode="#,##0.0">
                  <c:v>0</c:v>
                </c:pt>
                <c:pt idx="158" formatCode="#,##0.0">
                  <c:v>0</c:v>
                </c:pt>
                <c:pt idx="159" formatCode="#,##0.0">
                  <c:v>0</c:v>
                </c:pt>
                <c:pt idx="160" formatCode="#,##0.0">
                  <c:v>0</c:v>
                </c:pt>
                <c:pt idx="161" formatCode="#,##0.0">
                  <c:v>0</c:v>
                </c:pt>
                <c:pt idx="162" formatCode="#,##0.0">
                  <c:v>0</c:v>
                </c:pt>
                <c:pt idx="163" formatCode="#,##0.0">
                  <c:v>0</c:v>
                </c:pt>
                <c:pt idx="164" formatCode="#,##0.0">
                  <c:v>0</c:v>
                </c:pt>
                <c:pt idx="165" formatCode="#,##0.0">
                  <c:v>0</c:v>
                </c:pt>
                <c:pt idx="166" formatCode="#,##0.0">
                  <c:v>0</c:v>
                </c:pt>
                <c:pt idx="167" formatCode="#,##0.0">
                  <c:v>0</c:v>
                </c:pt>
                <c:pt idx="168" formatCode="#,##0.0">
                  <c:v>0</c:v>
                </c:pt>
                <c:pt idx="169" formatCode="#,##0.0">
                  <c:v>0</c:v>
                </c:pt>
                <c:pt idx="170" formatCode="#,##0.0">
                  <c:v>0</c:v>
                </c:pt>
                <c:pt idx="171" formatCode="#,##0.0">
                  <c:v>0</c:v>
                </c:pt>
                <c:pt idx="172" formatCode="#,##0.0">
                  <c:v>0</c:v>
                </c:pt>
                <c:pt idx="173" formatCode="#,##0.0">
                  <c:v>0</c:v>
                </c:pt>
                <c:pt idx="174" formatCode="#,##0.0">
                  <c:v>0</c:v>
                </c:pt>
                <c:pt idx="175" formatCode="#,##0.0">
                  <c:v>0</c:v>
                </c:pt>
                <c:pt idx="176" formatCode="#,##0.0">
                  <c:v>0</c:v>
                </c:pt>
                <c:pt idx="177" formatCode="#,##0.0">
                  <c:v>0</c:v>
                </c:pt>
                <c:pt idx="178" formatCode="#,##0.0">
                  <c:v>0</c:v>
                </c:pt>
                <c:pt idx="179" formatCode="#,##0.0">
                  <c:v>0</c:v>
                </c:pt>
                <c:pt idx="180" formatCode="#,##0.0">
                  <c:v>0</c:v>
                </c:pt>
                <c:pt idx="181" formatCode="#,##0.0">
                  <c:v>0</c:v>
                </c:pt>
                <c:pt idx="182" formatCode="#,##0.0">
                  <c:v>0</c:v>
                </c:pt>
                <c:pt idx="183" formatCode="#,##0.0">
                  <c:v>0</c:v>
                </c:pt>
                <c:pt idx="184" formatCode="#,##0.0">
                  <c:v>0</c:v>
                </c:pt>
                <c:pt idx="185" formatCode="#,##0.0">
                  <c:v>0</c:v>
                </c:pt>
                <c:pt idx="187" formatCode="#,##0.0">
                  <c:v>0</c:v>
                </c:pt>
                <c:pt idx="188" formatCode="#,##0.0">
                  <c:v>0</c:v>
                </c:pt>
                <c:pt idx="189" formatCode="#,##0.0">
                  <c:v>0</c:v>
                </c:pt>
                <c:pt idx="190" formatCode="#,##0.0">
                  <c:v>0</c:v>
                </c:pt>
                <c:pt idx="191" formatCode="#,##0.0">
                  <c:v>0</c:v>
                </c:pt>
                <c:pt idx="192" formatCode="#,##0.0">
                  <c:v>0</c:v>
                </c:pt>
                <c:pt idx="193" formatCode="#,##0.0">
                  <c:v>0</c:v>
                </c:pt>
                <c:pt idx="194" formatCode="#,##0.0">
                  <c:v>0</c:v>
                </c:pt>
                <c:pt idx="195" formatCode="#,##0.0">
                  <c:v>0</c:v>
                </c:pt>
                <c:pt idx="196" formatCode="#,##0.0">
                  <c:v>0</c:v>
                </c:pt>
                <c:pt idx="197" formatCode="#,##0.0">
                  <c:v>0</c:v>
                </c:pt>
                <c:pt idx="198" formatCode="#,##0.0">
                  <c:v>0</c:v>
                </c:pt>
                <c:pt idx="199" formatCode="#,##0.0">
                  <c:v>0</c:v>
                </c:pt>
                <c:pt idx="200" formatCode="#,##0.0">
                  <c:v>0</c:v>
                </c:pt>
                <c:pt idx="201" formatCode="#,##0.0">
                  <c:v>0</c:v>
                </c:pt>
                <c:pt idx="202" formatCode="#,##0.0">
                  <c:v>0</c:v>
                </c:pt>
                <c:pt idx="203" formatCode="#,##0.0">
                  <c:v>0</c:v>
                </c:pt>
                <c:pt idx="204" formatCode="#,##0.0">
                  <c:v>0</c:v>
                </c:pt>
                <c:pt idx="205" formatCode="#,##0.0">
                  <c:v>0</c:v>
                </c:pt>
                <c:pt idx="206" formatCode="#,##0.0">
                  <c:v>0</c:v>
                </c:pt>
                <c:pt idx="207" formatCode="#,##0.0">
                  <c:v>0</c:v>
                </c:pt>
                <c:pt idx="208" formatCode="#,##0.0">
                  <c:v>0</c:v>
                </c:pt>
                <c:pt idx="209" formatCode="#,##0.0">
                  <c:v>0</c:v>
                </c:pt>
                <c:pt idx="210" formatCode="#,##0.0">
                  <c:v>0</c:v>
                </c:pt>
                <c:pt idx="211" formatCode="#,##0.0">
                  <c:v>0</c:v>
                </c:pt>
                <c:pt idx="212" formatCode="#,##0.0">
                  <c:v>0</c:v>
                </c:pt>
                <c:pt idx="213" formatCode="#,##0.0">
                  <c:v>0</c:v>
                </c:pt>
                <c:pt idx="214" formatCode="#,##0.0">
                  <c:v>0</c:v>
                </c:pt>
                <c:pt idx="215" formatCode="#,##0.0">
                  <c:v>0</c:v>
                </c:pt>
                <c:pt idx="216" formatCode="#,##0.0">
                  <c:v>0</c:v>
                </c:pt>
                <c:pt idx="217" formatCode="#,##0.0">
                  <c:v>0</c:v>
                </c:pt>
                <c:pt idx="218" formatCode="#,##0.0">
                  <c:v>0</c:v>
                </c:pt>
                <c:pt idx="219" formatCode="#,##0.0">
                  <c:v>0</c:v>
                </c:pt>
                <c:pt idx="222" formatCode="#,##0.0">
                  <c:v>0</c:v>
                </c:pt>
                <c:pt idx="223" formatCode="#,##0.0">
                  <c:v>0</c:v>
                </c:pt>
                <c:pt idx="224" formatCode="#,##0.0">
                  <c:v>0</c:v>
                </c:pt>
                <c:pt idx="225" formatCode="#,##0.0">
                  <c:v>0</c:v>
                </c:pt>
                <c:pt idx="226" formatCode="#,##0.0">
                  <c:v>0</c:v>
                </c:pt>
                <c:pt idx="227" formatCode="#,##0.0">
                  <c:v>0</c:v>
                </c:pt>
                <c:pt idx="228" formatCode="#,##0.0">
                  <c:v>0</c:v>
                </c:pt>
                <c:pt idx="229" formatCode="#,##0.0">
                  <c:v>0</c:v>
                </c:pt>
                <c:pt idx="230" formatCode="#,##0.0">
                  <c:v>0</c:v>
                </c:pt>
                <c:pt idx="231" formatCode="#,##0.0">
                  <c:v>0</c:v>
                </c:pt>
                <c:pt idx="232" formatCode="#,##0.0">
                  <c:v>0</c:v>
                </c:pt>
                <c:pt idx="233" formatCode="#,##0.0">
                  <c:v>0</c:v>
                </c:pt>
                <c:pt idx="234" formatCode="#,##0.0">
                  <c:v>0</c:v>
                </c:pt>
                <c:pt idx="235" formatCode="#,##0.0">
                  <c:v>0</c:v>
                </c:pt>
                <c:pt idx="236" formatCode="#,##0.0">
                  <c:v>0</c:v>
                </c:pt>
                <c:pt idx="237" formatCode="#,##0.0">
                  <c:v>0</c:v>
                </c:pt>
                <c:pt idx="238" formatCode="#,##0.0">
                  <c:v>0</c:v>
                </c:pt>
                <c:pt idx="239" formatCode="#,##0.0">
                  <c:v>0</c:v>
                </c:pt>
                <c:pt idx="240" formatCode="#,##0.0">
                  <c:v>0</c:v>
                </c:pt>
                <c:pt idx="241" formatCode="#,##0.0">
                  <c:v>0</c:v>
                </c:pt>
                <c:pt idx="242" formatCode="#,##0.0">
                  <c:v>0</c:v>
                </c:pt>
                <c:pt idx="243" formatCode="#,##0.0">
                  <c:v>0</c:v>
                </c:pt>
                <c:pt idx="244" formatCode="#,##0.0">
                  <c:v>0</c:v>
                </c:pt>
                <c:pt idx="245" formatCode="#,##0.0">
                  <c:v>0</c:v>
                </c:pt>
                <c:pt idx="246" formatCode="#,##0.0">
                  <c:v>0</c:v>
                </c:pt>
                <c:pt idx="247" formatCode="#,##0.0">
                  <c:v>0</c:v>
                </c:pt>
                <c:pt idx="248" formatCode="#,##0.0">
                  <c:v>0</c:v>
                </c:pt>
                <c:pt idx="249" formatCode="#,##0.0">
                  <c:v>0</c:v>
                </c:pt>
                <c:pt idx="250" formatCode="#,##0.0">
                  <c:v>0</c:v>
                </c:pt>
                <c:pt idx="251" formatCode="#,##0.0">
                  <c:v>0</c:v>
                </c:pt>
                <c:pt idx="252" formatCode="#,##0.0">
                  <c:v>0</c:v>
                </c:pt>
                <c:pt idx="253" formatCode="#,##0.0">
                  <c:v>0</c:v>
                </c:pt>
                <c:pt idx="254" formatCode="#,##0.0">
                  <c:v>0</c:v>
                </c:pt>
                <c:pt idx="255" formatCode="#,##0.0">
                  <c:v>0</c:v>
                </c:pt>
                <c:pt idx="256" formatCode="#,##0.0">
                  <c:v>0</c:v>
                </c:pt>
                <c:pt idx="257" formatCode="#,##0.0">
                  <c:v>0</c:v>
                </c:pt>
                <c:pt idx="258" formatCode="#,##0.0">
                  <c:v>0</c:v>
                </c:pt>
                <c:pt idx="259" formatCode="#,##0.0">
                  <c:v>0</c:v>
                </c:pt>
                <c:pt idx="260" formatCode="#,##0.0">
                  <c:v>0</c:v>
                </c:pt>
                <c:pt idx="261" formatCode="#,##0.0">
                  <c:v>0</c:v>
                </c:pt>
                <c:pt idx="262" formatCode="#,##0.0">
                  <c:v>0</c:v>
                </c:pt>
                <c:pt idx="263" formatCode="#,##0.0">
                  <c:v>0</c:v>
                </c:pt>
                <c:pt idx="264" formatCode="#,##0.0">
                  <c:v>0</c:v>
                </c:pt>
                <c:pt idx="265" formatCode="#,##0.0">
                  <c:v>0</c:v>
                </c:pt>
                <c:pt idx="266" formatCode="#,##0.0">
                  <c:v>0</c:v>
                </c:pt>
                <c:pt idx="267" formatCode="#,##0.0">
                  <c:v>0</c:v>
                </c:pt>
                <c:pt idx="268" formatCode="#,##0.0">
                  <c:v>0</c:v>
                </c:pt>
                <c:pt idx="269" formatCode="#,##0.0">
                  <c:v>0</c:v>
                </c:pt>
                <c:pt idx="270" formatCode="#,##0.0">
                  <c:v>0</c:v>
                </c:pt>
                <c:pt idx="271" formatCode="#,##0.0">
                  <c:v>0</c:v>
                </c:pt>
                <c:pt idx="272" formatCode="#,##0.0">
                  <c:v>0</c:v>
                </c:pt>
                <c:pt idx="273" formatCode="#,##0.0">
                  <c:v>0</c:v>
                </c:pt>
                <c:pt idx="274" formatCode="#,##0.0">
                  <c:v>0</c:v>
                </c:pt>
                <c:pt idx="275" formatCode="#,##0.0">
                  <c:v>0</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0</c:v>
                </c:pt>
                <c:pt idx="293" formatCode="#,##0.0">
                  <c:v>0</c:v>
                </c:pt>
                <c:pt idx="294" formatCode="#,##0.0">
                  <c:v>0</c:v>
                </c:pt>
                <c:pt idx="295" formatCode="#,##0.0">
                  <c:v>0</c:v>
                </c:pt>
                <c:pt idx="296" formatCode="#,##0.0">
                  <c:v>0</c:v>
                </c:pt>
                <c:pt idx="297" formatCode="#,##0.0">
                  <c:v>0</c:v>
                </c:pt>
                <c:pt idx="298" formatCode="#,##0.0">
                  <c:v>0</c:v>
                </c:pt>
                <c:pt idx="299" formatCode="#,##0.0">
                  <c:v>0</c:v>
                </c:pt>
                <c:pt idx="300" formatCode="#,##0.0">
                  <c:v>0</c:v>
                </c:pt>
                <c:pt idx="301" formatCode="#,##0.0">
                  <c:v>0</c:v>
                </c:pt>
                <c:pt idx="302" formatCode="#,##0.0">
                  <c:v>0</c:v>
                </c:pt>
                <c:pt idx="303" formatCode="#,##0.0">
                  <c:v>0</c:v>
                </c:pt>
                <c:pt idx="304" formatCode="#,##0.0">
                  <c:v>0</c:v>
                </c:pt>
                <c:pt idx="305" formatCode="#,##0.0">
                  <c:v>0</c:v>
                </c:pt>
                <c:pt idx="306" formatCode="#,##0.0">
                  <c:v>0</c:v>
                </c:pt>
                <c:pt idx="307" formatCode="#,##0.0">
                  <c:v>0</c:v>
                </c:pt>
                <c:pt idx="308" formatCode="#,##0.0">
                  <c:v>0</c:v>
                </c:pt>
                <c:pt idx="309" formatCode="#,##0.0">
                  <c:v>0</c:v>
                </c:pt>
                <c:pt idx="310" formatCode="#,##0.0">
                  <c:v>0</c:v>
                </c:pt>
                <c:pt idx="311" formatCode="#,##0.0">
                  <c:v>0</c:v>
                </c:pt>
                <c:pt idx="312" formatCode="#,##0.0">
                  <c:v>0</c:v>
                </c:pt>
                <c:pt idx="313" formatCode="#,##0.0">
                  <c:v>0</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0</c:v>
                </c:pt>
                <c:pt idx="324" formatCode="#,##0.0">
                  <c:v>0</c:v>
                </c:pt>
                <c:pt idx="325" formatCode="#,##0.0">
                  <c:v>0</c:v>
                </c:pt>
                <c:pt idx="326" formatCode="#,##0.0">
                  <c:v>0</c:v>
                </c:pt>
                <c:pt idx="327" formatCode="#,##0.0">
                  <c:v>0</c:v>
                </c:pt>
                <c:pt idx="328" formatCode="#,##0.0">
                  <c:v>0</c:v>
                </c:pt>
                <c:pt idx="329" formatCode="#,##0.0">
                  <c:v>0</c:v>
                </c:pt>
                <c:pt idx="330" formatCode="#,##0.0">
                  <c:v>0</c:v>
                </c:pt>
                <c:pt idx="331" formatCode="#,##0.0">
                  <c:v>0</c:v>
                </c:pt>
                <c:pt idx="332" formatCode="#,##0.0">
                  <c:v>0</c:v>
                </c:pt>
                <c:pt idx="333" formatCode="#,##0.0">
                  <c:v>0</c:v>
                </c:pt>
                <c:pt idx="334" formatCode="#,##0.0">
                  <c:v>0</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60" formatCode="#,##0.0">
                  <c:v>0</c:v>
                </c:pt>
                <c:pt idx="361" formatCode="#,##0.0">
                  <c:v>0</c:v>
                </c:pt>
                <c:pt idx="362" formatCode="#,##0.0">
                  <c:v>0</c:v>
                </c:pt>
                <c:pt idx="363" formatCode="#,##0.0">
                  <c:v>0</c:v>
                </c:pt>
                <c:pt idx="364" formatCode="#,##0.0">
                  <c:v>0</c:v>
                </c:pt>
                <c:pt idx="365" formatCode="#,##0.0">
                  <c:v>0</c:v>
                </c:pt>
                <c:pt idx="366" formatCode="#,##0.0">
                  <c:v>0</c:v>
                </c:pt>
                <c:pt idx="367" formatCode="#,##0.0">
                  <c:v>0</c:v>
                </c:pt>
                <c:pt idx="368" formatCode="#,##0.0">
                  <c:v>0</c:v>
                </c:pt>
                <c:pt idx="369" formatCode="#,##0.0">
                  <c:v>0</c:v>
                </c:pt>
                <c:pt idx="370" formatCode="#,##0.0">
                  <c:v>0</c:v>
                </c:pt>
                <c:pt idx="371" formatCode="#,##0.0">
                  <c:v>0</c:v>
                </c:pt>
                <c:pt idx="372" formatCode="#,##0.0">
                  <c:v>0</c:v>
                </c:pt>
                <c:pt idx="373" formatCode="#,##0.0">
                  <c:v>0</c:v>
                </c:pt>
                <c:pt idx="374" formatCode="#,##0.0">
                  <c:v>0</c:v>
                </c:pt>
                <c:pt idx="375" formatCode="#,##0.0">
                  <c:v>0</c:v>
                </c:pt>
                <c:pt idx="376" formatCode="#,##0.0">
                  <c:v>0</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0</c:v>
                </c:pt>
                <c:pt idx="387" formatCode="#,##0.0">
                  <c:v>0</c:v>
                </c:pt>
                <c:pt idx="388" formatCode="#,##0.0">
                  <c:v>0</c:v>
                </c:pt>
                <c:pt idx="389" formatCode="#,##0.0">
                  <c:v>0</c:v>
                </c:pt>
                <c:pt idx="390" formatCode="#,##0.0">
                  <c:v>0</c:v>
                </c:pt>
                <c:pt idx="391" formatCode="#,##0.0">
                  <c:v>0</c:v>
                </c:pt>
                <c:pt idx="392" formatCode="#,##0.0">
                  <c:v>0</c:v>
                </c:pt>
                <c:pt idx="393" formatCode="#,##0.0">
                  <c:v>0</c:v>
                </c:pt>
                <c:pt idx="394" formatCode="#,##0.0">
                  <c:v>0</c:v>
                </c:pt>
                <c:pt idx="395" formatCode="#,##0.0">
                  <c:v>0</c:v>
                </c:pt>
                <c:pt idx="396" formatCode="#,##0.0">
                  <c:v>0</c:v>
                </c:pt>
                <c:pt idx="397" formatCode="#,##0.0">
                  <c:v>0</c:v>
                </c:pt>
                <c:pt idx="398" formatCode="#,##0.0">
                  <c:v>0</c:v>
                </c:pt>
                <c:pt idx="399" formatCode="#,##0.0">
                  <c:v>0</c:v>
                </c:pt>
                <c:pt idx="400" formatCode="#,##0.0">
                  <c:v>0</c:v>
                </c:pt>
                <c:pt idx="401" formatCode="#,##0.0">
                  <c:v>0</c:v>
                </c:pt>
                <c:pt idx="402" formatCode="#,##0.0">
                  <c:v>0</c:v>
                </c:pt>
                <c:pt idx="403" formatCode="#,##0.0">
                  <c:v>0</c:v>
                </c:pt>
                <c:pt idx="404" formatCode="#,##0.0">
                  <c:v>0</c:v>
                </c:pt>
                <c:pt idx="405" formatCode="#,##0.0">
                  <c:v>0</c:v>
                </c:pt>
                <c:pt idx="406" formatCode="#,##0.0">
                  <c:v>0</c:v>
                </c:pt>
                <c:pt idx="407" formatCode="#,##0.0">
                  <c:v>0</c:v>
                </c:pt>
                <c:pt idx="408" formatCode="#,##0.0">
                  <c:v>0</c:v>
                </c:pt>
                <c:pt idx="409" formatCode="#,##0.0">
                  <c:v>0</c:v>
                </c:pt>
                <c:pt idx="410" formatCode="#,##0.0">
                  <c:v>0</c:v>
                </c:pt>
                <c:pt idx="411" formatCode="#,##0.0">
                  <c:v>0</c:v>
                </c:pt>
                <c:pt idx="412" formatCode="#,##0.0">
                  <c:v>0</c:v>
                </c:pt>
                <c:pt idx="413" formatCode="#,##0.0">
                  <c:v>0</c:v>
                </c:pt>
                <c:pt idx="414" formatCode="#,##0.0">
                  <c:v>0</c:v>
                </c:pt>
                <c:pt idx="415" formatCode="#,##0.0">
                  <c:v>0</c:v>
                </c:pt>
                <c:pt idx="416" formatCode="#,##0.0">
                  <c:v>0</c:v>
                </c:pt>
                <c:pt idx="417" formatCode="#,##0.0">
                  <c:v>0</c:v>
                </c:pt>
                <c:pt idx="418" formatCode="#,##0.0">
                  <c:v>0</c:v>
                </c:pt>
                <c:pt idx="419" formatCode="#,##0.0">
                  <c:v>0</c:v>
                </c:pt>
                <c:pt idx="420" formatCode="#,##0.0">
                  <c:v>0</c:v>
                </c:pt>
                <c:pt idx="421" formatCode="#,##0.0">
                  <c:v>0</c:v>
                </c:pt>
                <c:pt idx="422" formatCode="#,##0.0">
                  <c:v>0</c:v>
                </c:pt>
                <c:pt idx="423" formatCode="#,##0.0">
                  <c:v>0</c:v>
                </c:pt>
                <c:pt idx="424" formatCode="#,##0.0">
                  <c:v>0</c:v>
                </c:pt>
                <c:pt idx="425" formatCode="#,##0.0">
                  <c:v>0</c:v>
                </c:pt>
                <c:pt idx="426" formatCode="#,##0.0">
                  <c:v>0</c:v>
                </c:pt>
                <c:pt idx="427" formatCode="#,##0.0">
                  <c:v>0</c:v>
                </c:pt>
                <c:pt idx="428" formatCode="#,##0.0">
                  <c:v>0</c:v>
                </c:pt>
                <c:pt idx="429" formatCode="#,##0.0">
                  <c:v>0</c:v>
                </c:pt>
                <c:pt idx="430" formatCode="#,##0.0">
                  <c:v>0</c:v>
                </c:pt>
                <c:pt idx="431" formatCode="#,##0.0">
                  <c:v>0</c:v>
                </c:pt>
                <c:pt idx="432" formatCode="#,##0.0">
                  <c:v>0</c:v>
                </c:pt>
                <c:pt idx="433" formatCode="#,##0.0">
                  <c:v>0</c:v>
                </c:pt>
                <c:pt idx="434" formatCode="#,##0.0">
                  <c:v>0</c:v>
                </c:pt>
                <c:pt idx="435" formatCode="#,##0.0">
                  <c:v>0</c:v>
                </c:pt>
                <c:pt idx="436" formatCode="#,##0.0">
                  <c:v>0</c:v>
                </c:pt>
                <c:pt idx="437" formatCode="#,##0.0">
                  <c:v>0</c:v>
                </c:pt>
                <c:pt idx="438" formatCode="#,##0.0">
                  <c:v>0</c:v>
                </c:pt>
                <c:pt idx="439" formatCode="#,##0.0">
                  <c:v>0</c:v>
                </c:pt>
                <c:pt idx="440" formatCode="#,##0.0">
                  <c:v>0</c:v>
                </c:pt>
                <c:pt idx="441" formatCode="#,##0.0">
                  <c:v>0</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570" formatCode="#,##0.0">
                  <c:v>0</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0.0">
                  <c:v>0</c:v>
                </c:pt>
                <c:pt idx="628" formatCode="#,##0.0">
                  <c:v>0</c:v>
                </c:pt>
                <c:pt idx="629" formatCode="#,##0.0">
                  <c:v>0</c:v>
                </c:pt>
                <c:pt idx="630" formatCode="#,##0.0">
                  <c:v>0</c:v>
                </c:pt>
                <c:pt idx="631" formatCode="#,##0.0">
                  <c:v>0</c:v>
                </c:pt>
                <c:pt idx="632" formatCode="#,##0.0">
                  <c:v>0</c:v>
                </c:pt>
                <c:pt idx="633" formatCode="#,##0.0">
                  <c:v>0</c:v>
                </c:pt>
                <c:pt idx="634" formatCode="#,##0.0">
                  <c:v>0</c:v>
                </c:pt>
                <c:pt idx="635" formatCode="#,##0.0">
                  <c:v>0</c:v>
                </c:pt>
                <c:pt idx="636" formatCode="#,##0.0">
                  <c:v>0</c:v>
                </c:pt>
                <c:pt idx="637" formatCode="#,##0.0">
                  <c:v>0</c:v>
                </c:pt>
                <c:pt idx="638" formatCode="#,##0.0">
                  <c:v>0</c:v>
                </c:pt>
                <c:pt idx="639" formatCode="#,##0.0">
                  <c:v>0</c:v>
                </c:pt>
                <c:pt idx="640" formatCode="#,##0.0">
                  <c:v>0</c:v>
                </c:pt>
                <c:pt idx="641" formatCode="#,##0.0">
                  <c:v>0</c:v>
                </c:pt>
                <c:pt idx="642" formatCode="#,##0.0">
                  <c:v>0</c:v>
                </c:pt>
                <c:pt idx="643" formatCode="#,##0.0">
                  <c:v>0</c:v>
                </c:pt>
                <c:pt idx="644" formatCode="#,##0.0">
                  <c:v>0</c:v>
                </c:pt>
                <c:pt idx="645" formatCode="#,##0.0">
                  <c:v>0</c:v>
                </c:pt>
                <c:pt idx="646" formatCode="#,##0.0">
                  <c:v>0</c:v>
                </c:pt>
                <c:pt idx="647" formatCode="#,##0.0">
                  <c:v>0</c:v>
                </c:pt>
                <c:pt idx="648" formatCode="#,##0.0">
                  <c:v>0</c:v>
                </c:pt>
                <c:pt idx="649" formatCode="#,##0.0">
                  <c:v>0</c:v>
                </c:pt>
                <c:pt idx="650" formatCode="#,##0.0">
                  <c:v>0</c:v>
                </c:pt>
                <c:pt idx="651" formatCode="#,##0.0">
                  <c:v>0</c:v>
                </c:pt>
                <c:pt idx="652" formatCode="#,##0.0">
                  <c:v>0</c:v>
                </c:pt>
                <c:pt idx="653" formatCode="#,##0.0">
                  <c:v>0</c:v>
                </c:pt>
                <c:pt idx="654" formatCode="#,##0.0">
                  <c:v>0</c:v>
                </c:pt>
                <c:pt idx="655" formatCode="#,##0.0">
                  <c:v>0</c:v>
                </c:pt>
                <c:pt idx="656" formatCode="#,##0.0">
                  <c:v>0</c:v>
                </c:pt>
                <c:pt idx="657" formatCode="#,##0.0">
                  <c:v>0</c:v>
                </c:pt>
                <c:pt idx="658" formatCode="#,##0.0">
                  <c:v>0</c:v>
                </c:pt>
                <c:pt idx="659" formatCode="#,##0.0">
                  <c:v>0</c:v>
                </c:pt>
                <c:pt idx="660" formatCode="#,##0.0">
                  <c:v>0</c:v>
                </c:pt>
                <c:pt idx="661" formatCode="#,##0.0">
                  <c:v>0</c:v>
                </c:pt>
                <c:pt idx="662" formatCode="#,##0.0">
                  <c:v>0</c:v>
                </c:pt>
                <c:pt idx="663" formatCode="#,##0.0">
                  <c:v>0</c:v>
                </c:pt>
                <c:pt idx="664" formatCode="#,##0.0">
                  <c:v>0</c:v>
                </c:pt>
                <c:pt idx="665" formatCode="#,##0.0">
                  <c:v>0</c:v>
                </c:pt>
                <c:pt idx="666" formatCode="#,##0.0">
                  <c:v>0</c:v>
                </c:pt>
                <c:pt idx="667" formatCode="#,##0.0">
                  <c:v>0</c:v>
                </c:pt>
                <c:pt idx="668" formatCode="#,##0.0">
                  <c:v>0</c:v>
                </c:pt>
                <c:pt idx="669" formatCode="#,##0.0">
                  <c:v>0</c:v>
                </c:pt>
                <c:pt idx="670" formatCode="#,##0.0">
                  <c:v>0</c:v>
                </c:pt>
                <c:pt idx="671" formatCode="#,##0.0">
                  <c:v>0</c:v>
                </c:pt>
                <c:pt idx="672" formatCode="#,##0.0">
                  <c:v>0</c:v>
                </c:pt>
                <c:pt idx="673" formatCode="#,##0.0">
                  <c:v>0</c:v>
                </c:pt>
                <c:pt idx="674" formatCode="#,##0.0">
                  <c:v>0</c:v>
                </c:pt>
                <c:pt idx="675" formatCode="#,##0.0">
                  <c:v>0</c:v>
                </c:pt>
                <c:pt idx="676" formatCode="#,##0.0">
                  <c:v>0</c:v>
                </c:pt>
                <c:pt idx="677" formatCode="#,##0.0">
                  <c:v>0</c:v>
                </c:pt>
                <c:pt idx="678" formatCode="#,##0.0">
                  <c:v>0</c:v>
                </c:pt>
                <c:pt idx="679" formatCode="#,##0.0">
                  <c:v>0</c:v>
                </c:pt>
                <c:pt idx="680" formatCode="#,##0.0">
                  <c:v>0</c:v>
                </c:pt>
                <c:pt idx="681" formatCode="#,##0.0">
                  <c:v>0</c:v>
                </c:pt>
                <c:pt idx="682" formatCode="#,##0.0">
                  <c:v>0</c:v>
                </c:pt>
                <c:pt idx="683" formatCode="#,##0.0">
                  <c:v>0</c:v>
                </c:pt>
                <c:pt idx="684" formatCode="#,##0.0">
                  <c:v>0</c:v>
                </c:pt>
                <c:pt idx="685" formatCode="#,##0.0">
                  <c:v>0</c:v>
                </c:pt>
                <c:pt idx="686" formatCode="#,##0.0">
                  <c:v>0</c:v>
                </c:pt>
                <c:pt idx="687" formatCode="#,##0.0">
                  <c:v>0</c:v>
                </c:pt>
                <c:pt idx="688" formatCode="#,##0.0">
                  <c:v>0</c:v>
                </c:pt>
                <c:pt idx="689" formatCode="#,##0.0">
                  <c:v>0</c:v>
                </c:pt>
                <c:pt idx="690" formatCode="#,##0.0">
                  <c:v>0</c:v>
                </c:pt>
                <c:pt idx="691" formatCode="#,##0.0">
                  <c:v>0</c:v>
                </c:pt>
                <c:pt idx="692" formatCode="#,##0.0">
                  <c:v>0</c:v>
                </c:pt>
                <c:pt idx="693" formatCode="#,##0.0">
                  <c:v>0</c:v>
                </c:pt>
                <c:pt idx="694" formatCode="#,##0.0">
                  <c:v>0</c:v>
                </c:pt>
                <c:pt idx="695" formatCode="#,##0.0">
                  <c:v>0</c:v>
                </c:pt>
                <c:pt idx="696" formatCode="#,##0.0">
                  <c:v>0</c:v>
                </c:pt>
                <c:pt idx="697" formatCode="#,##0.0">
                  <c:v>0</c:v>
                </c:pt>
                <c:pt idx="698" formatCode="#,##0.0">
                  <c:v>0</c:v>
                </c:pt>
                <c:pt idx="699" formatCode="#,##0.0">
                  <c:v>0</c:v>
                </c:pt>
                <c:pt idx="700" formatCode="#,##0.0">
                  <c:v>0</c:v>
                </c:pt>
                <c:pt idx="701" formatCode="#,##0.0">
                  <c:v>0</c:v>
                </c:pt>
                <c:pt idx="702" formatCode="#,##0.0">
                  <c:v>0</c:v>
                </c:pt>
                <c:pt idx="703" formatCode="#,##0.0">
                  <c:v>0</c:v>
                </c:pt>
                <c:pt idx="704" formatCode="#,##0.0">
                  <c:v>0</c:v>
                </c:pt>
                <c:pt idx="705" formatCode="#,##0.0">
                  <c:v>0</c:v>
                </c:pt>
                <c:pt idx="706" formatCode="#,##0.0">
                  <c:v>0</c:v>
                </c:pt>
                <c:pt idx="707" formatCode="#,##0.0">
                  <c:v>0</c:v>
                </c:pt>
                <c:pt idx="708" formatCode="#,##0.0">
                  <c:v>0</c:v>
                </c:pt>
                <c:pt idx="709" formatCode="#,##0.0">
                  <c:v>0</c:v>
                </c:pt>
                <c:pt idx="710" formatCode="#,##0.0">
                  <c:v>0</c:v>
                </c:pt>
                <c:pt idx="711" formatCode="#,##0.0">
                  <c:v>0</c:v>
                </c:pt>
                <c:pt idx="712" formatCode="#,##0.0">
                  <c:v>0</c:v>
                </c:pt>
                <c:pt idx="713" formatCode="#,##0.0">
                  <c:v>0</c:v>
                </c:pt>
                <c:pt idx="714" formatCode="#,##0.0">
                  <c:v>0</c:v>
                </c:pt>
                <c:pt idx="715" formatCode="#,##0.0">
                  <c:v>0</c:v>
                </c:pt>
                <c:pt idx="716" formatCode="#,##0.0">
                  <c:v>0</c:v>
                </c:pt>
                <c:pt idx="717" formatCode="#,##0.0">
                  <c:v>0</c:v>
                </c:pt>
                <c:pt idx="718" formatCode="#,##0.0">
                  <c:v>0</c:v>
                </c:pt>
                <c:pt idx="719" formatCode="#,##0.0">
                  <c:v>0</c:v>
                </c:pt>
                <c:pt idx="720" formatCode="#,##0.0">
                  <c:v>0</c:v>
                </c:pt>
                <c:pt idx="721" formatCode="#,##0.0">
                  <c:v>0</c:v>
                </c:pt>
                <c:pt idx="722" formatCode="#,##0.0">
                  <c:v>0</c:v>
                </c:pt>
                <c:pt idx="723" formatCode="#,##0.0">
                  <c:v>0</c:v>
                </c:pt>
                <c:pt idx="724" formatCode="#,##0.0">
                  <c:v>0</c:v>
                </c:pt>
                <c:pt idx="725" formatCode="#,##0.0">
                  <c:v>0</c:v>
                </c:pt>
                <c:pt idx="726" formatCode="#,##0.0">
                  <c:v>0</c:v>
                </c:pt>
                <c:pt idx="727" formatCode="#,##0.0">
                  <c:v>0</c:v>
                </c:pt>
                <c:pt idx="728" formatCode="#,##0.0">
                  <c:v>0</c:v>
                </c:pt>
                <c:pt idx="729" formatCode="#,##0.0">
                  <c:v>0</c:v>
                </c:pt>
                <c:pt idx="730" formatCode="#,##0.0">
                  <c:v>0</c:v>
                </c:pt>
                <c:pt idx="731" formatCode="#,##0.0">
                  <c:v>0</c:v>
                </c:pt>
                <c:pt idx="732" formatCode="#,##0.0">
                  <c:v>0</c:v>
                </c:pt>
                <c:pt idx="733" formatCode="#,##0.0">
                  <c:v>0</c:v>
                </c:pt>
                <c:pt idx="734" formatCode="#,##0.0">
                  <c:v>0</c:v>
                </c:pt>
                <c:pt idx="735" formatCode="#,##0.0">
                  <c:v>0</c:v>
                </c:pt>
                <c:pt idx="736" formatCode="#,##0.0">
                  <c:v>0</c:v>
                </c:pt>
                <c:pt idx="737" formatCode="#,##0.0">
                  <c:v>0</c:v>
                </c:pt>
                <c:pt idx="738" formatCode="#,##0.0">
                  <c:v>0</c:v>
                </c:pt>
                <c:pt idx="739" formatCode="#,##0.0">
                  <c:v>0</c:v>
                </c:pt>
                <c:pt idx="740" formatCode="#,##0.0">
                  <c:v>0</c:v>
                </c:pt>
                <c:pt idx="741" formatCode="#,##0.0">
                  <c:v>0</c:v>
                </c:pt>
                <c:pt idx="742" formatCode="#,##0.0">
                  <c:v>0</c:v>
                </c:pt>
                <c:pt idx="743" formatCode="#,##0.0">
                  <c:v>0</c:v>
                </c:pt>
                <c:pt idx="744" formatCode="#,##0.0">
                  <c:v>0</c:v>
                </c:pt>
                <c:pt idx="745" formatCode="#,##0.0">
                  <c:v>0</c:v>
                </c:pt>
                <c:pt idx="746" formatCode="#,##0.0">
                  <c:v>0</c:v>
                </c:pt>
                <c:pt idx="747" formatCode="#,##0.0">
                  <c:v>0</c:v>
                </c:pt>
                <c:pt idx="748" formatCode="#,##0.0">
                  <c:v>0</c:v>
                </c:pt>
                <c:pt idx="749" formatCode="#,##0.0">
                  <c:v>0</c:v>
                </c:pt>
                <c:pt idx="750" formatCode="#,##0.0">
                  <c:v>0</c:v>
                </c:pt>
                <c:pt idx="751" formatCode="#,##0.0">
                  <c:v>0</c:v>
                </c:pt>
                <c:pt idx="752" formatCode="#,##0.0">
                  <c:v>0</c:v>
                </c:pt>
                <c:pt idx="753" formatCode="#,##0.0">
                  <c:v>0</c:v>
                </c:pt>
                <c:pt idx="754" formatCode="#,##0.0">
                  <c:v>0</c:v>
                </c:pt>
                <c:pt idx="755" formatCode="#,##0.0">
                  <c:v>0</c:v>
                </c:pt>
                <c:pt idx="756" formatCode="#,##0.0">
                  <c:v>0</c:v>
                </c:pt>
                <c:pt idx="757" formatCode="#,##0.0">
                  <c:v>0</c:v>
                </c:pt>
                <c:pt idx="758" formatCode="#,##0.0">
                  <c:v>0</c:v>
                </c:pt>
                <c:pt idx="759" formatCode="#,##0.0">
                  <c:v>0</c:v>
                </c:pt>
                <c:pt idx="760" formatCode="#,##0.0">
                  <c:v>0</c:v>
                </c:pt>
                <c:pt idx="761" formatCode="#,##0.0">
                  <c:v>0</c:v>
                </c:pt>
                <c:pt idx="762" formatCode="#,##0.0">
                  <c:v>0</c:v>
                </c:pt>
                <c:pt idx="763" formatCode="#,##0.0">
                  <c:v>0</c:v>
                </c:pt>
                <c:pt idx="764" formatCode="#,##0.0">
                  <c:v>0</c:v>
                </c:pt>
                <c:pt idx="765" formatCode="#,##0.0">
                  <c:v>0</c:v>
                </c:pt>
                <c:pt idx="766" formatCode="#,##0.0">
                  <c:v>0</c:v>
                </c:pt>
                <c:pt idx="767" formatCode="#,##0.0">
                  <c:v>0</c:v>
                </c:pt>
                <c:pt idx="768" formatCode="#,##0.0">
                  <c:v>0</c:v>
                </c:pt>
                <c:pt idx="769" formatCode="#,##0.0">
                  <c:v>0</c:v>
                </c:pt>
                <c:pt idx="770" formatCode="#,##0.0">
                  <c:v>0</c:v>
                </c:pt>
                <c:pt idx="771" formatCode="#,##0.0">
                  <c:v>0</c:v>
                </c:pt>
                <c:pt idx="772" formatCode="#,##0.0">
                  <c:v>0</c:v>
                </c:pt>
                <c:pt idx="773" formatCode="#,##0.0">
                  <c:v>0</c:v>
                </c:pt>
                <c:pt idx="774" formatCode="#,##0.0">
                  <c:v>0</c:v>
                </c:pt>
                <c:pt idx="775" formatCode="#,##0.0">
                  <c:v>0</c:v>
                </c:pt>
                <c:pt idx="776" formatCode="#,##0.0">
                  <c:v>0</c:v>
                </c:pt>
                <c:pt idx="777" formatCode="#,##0.0">
                  <c:v>0</c:v>
                </c:pt>
                <c:pt idx="778" formatCode="#,##0.0">
                  <c:v>0</c:v>
                </c:pt>
                <c:pt idx="779" formatCode="#,##0.0">
                  <c:v>0</c:v>
                </c:pt>
                <c:pt idx="780" formatCode="#,##0.0">
                  <c:v>0</c:v>
                </c:pt>
                <c:pt idx="781" formatCode="#,##0.0">
                  <c:v>0</c:v>
                </c:pt>
                <c:pt idx="782" formatCode="#,##0.0">
                  <c:v>0</c:v>
                </c:pt>
                <c:pt idx="783" formatCode="#,##0.0">
                  <c:v>0</c:v>
                </c:pt>
                <c:pt idx="784" formatCode="#,##0.0">
                  <c:v>0</c:v>
                </c:pt>
                <c:pt idx="785" formatCode="#,##0.0">
                  <c:v>0</c:v>
                </c:pt>
                <c:pt idx="786" formatCode="#,##0.0">
                  <c:v>0</c:v>
                </c:pt>
                <c:pt idx="787" formatCode="#,##0.0">
                  <c:v>0</c:v>
                </c:pt>
                <c:pt idx="788" formatCode="#,##0.0">
                  <c:v>0</c:v>
                </c:pt>
                <c:pt idx="789" formatCode="#,##0.0">
                  <c:v>0</c:v>
                </c:pt>
                <c:pt idx="790" formatCode="#,##0.0">
                  <c:v>0</c:v>
                </c:pt>
                <c:pt idx="791" formatCode="#,##0.0">
                  <c:v>0</c:v>
                </c:pt>
                <c:pt idx="792" formatCode="#,##0.0">
                  <c:v>0</c:v>
                </c:pt>
                <c:pt idx="793" formatCode="#,##0.0">
                  <c:v>0</c:v>
                </c:pt>
                <c:pt idx="794" formatCode="#,##0.0">
                  <c:v>0</c:v>
                </c:pt>
                <c:pt idx="795" formatCode="#,##0.0">
                  <c:v>0</c:v>
                </c:pt>
                <c:pt idx="796" formatCode="#,##0.0">
                  <c:v>0</c:v>
                </c:pt>
                <c:pt idx="797" formatCode="#,##0.0">
                  <c:v>0</c:v>
                </c:pt>
                <c:pt idx="798" formatCode="#,##0.0">
                  <c:v>0</c:v>
                </c:pt>
                <c:pt idx="799" formatCode="#,##0.0">
                  <c:v>0</c:v>
                </c:pt>
                <c:pt idx="800" formatCode="#,##0.0">
                  <c:v>0</c:v>
                </c:pt>
                <c:pt idx="801" formatCode="#,##0.0">
                  <c:v>0</c:v>
                </c:pt>
                <c:pt idx="802" formatCode="#,##0.0">
                  <c:v>0</c:v>
                </c:pt>
                <c:pt idx="803" formatCode="#,##0.0">
                  <c:v>0</c:v>
                </c:pt>
                <c:pt idx="804" formatCode="#,##0.0">
                  <c:v>0</c:v>
                </c:pt>
                <c:pt idx="805" formatCode="#,##0.0">
                  <c:v>0</c:v>
                </c:pt>
                <c:pt idx="806" formatCode="#,##0.0">
                  <c:v>0</c:v>
                </c:pt>
                <c:pt idx="807" formatCode="#,##0.0">
                  <c:v>0</c:v>
                </c:pt>
                <c:pt idx="808" formatCode="#,##0.0">
                  <c:v>0</c:v>
                </c:pt>
                <c:pt idx="809" formatCode="#,##0.0">
                  <c:v>0</c:v>
                </c:pt>
                <c:pt idx="810" formatCode="#,##0.0">
                  <c:v>0</c:v>
                </c:pt>
                <c:pt idx="811" formatCode="#,##0.0">
                  <c:v>0</c:v>
                </c:pt>
                <c:pt idx="812" formatCode="#,##0.0">
                  <c:v>0</c:v>
                </c:pt>
                <c:pt idx="813" formatCode="#,##0.0">
                  <c:v>0</c:v>
                </c:pt>
                <c:pt idx="814" formatCode="#,##0.0">
                  <c:v>0</c:v>
                </c:pt>
                <c:pt idx="815" formatCode="#,##0.0">
                  <c:v>0</c:v>
                </c:pt>
                <c:pt idx="816" formatCode="#,##0.0">
                  <c:v>0</c:v>
                </c:pt>
                <c:pt idx="817" formatCode="#,##0.0">
                  <c:v>0</c:v>
                </c:pt>
                <c:pt idx="818" formatCode="#,##0.0">
                  <c:v>0</c:v>
                </c:pt>
                <c:pt idx="819" formatCode="#,##0.0">
                  <c:v>0</c:v>
                </c:pt>
                <c:pt idx="820" formatCode="#,##0.0">
                  <c:v>0</c:v>
                </c:pt>
                <c:pt idx="821" formatCode="#,##0.0">
                  <c:v>0</c:v>
                </c:pt>
                <c:pt idx="822" formatCode="#,##0.0">
                  <c:v>0</c:v>
                </c:pt>
                <c:pt idx="823" formatCode="#,##0.0">
                  <c:v>0</c:v>
                </c:pt>
                <c:pt idx="824" formatCode="#,##0.0">
                  <c:v>0</c:v>
                </c:pt>
                <c:pt idx="825" formatCode="#,##0.0">
                  <c:v>0</c:v>
                </c:pt>
                <c:pt idx="826" formatCode="#,##0.0">
                  <c:v>0</c:v>
                </c:pt>
                <c:pt idx="827" formatCode="#,##0.0">
                  <c:v>0</c:v>
                </c:pt>
                <c:pt idx="828" formatCode="#,##0.0">
                  <c:v>0</c:v>
                </c:pt>
                <c:pt idx="829" formatCode="#,##0.0">
                  <c:v>0</c:v>
                </c:pt>
                <c:pt idx="830" formatCode="#,##0.0">
                  <c:v>0</c:v>
                </c:pt>
                <c:pt idx="831" formatCode="#,##0.0">
                  <c:v>0</c:v>
                </c:pt>
                <c:pt idx="832" formatCode="#,##0.0">
                  <c:v>0</c:v>
                </c:pt>
                <c:pt idx="833" formatCode="#,##0.0">
                  <c:v>0</c:v>
                </c:pt>
                <c:pt idx="834" formatCode="#,##0.0">
                  <c:v>0</c:v>
                </c:pt>
                <c:pt idx="835" formatCode="#,##0.0">
                  <c:v>0</c:v>
                </c:pt>
                <c:pt idx="836" formatCode="#,##0.0">
                  <c:v>0</c:v>
                </c:pt>
                <c:pt idx="837" formatCode="#,##0.0">
                  <c:v>0</c:v>
                </c:pt>
                <c:pt idx="838" formatCode="#,##0.0">
                  <c:v>0</c:v>
                </c:pt>
                <c:pt idx="839" formatCode="#,##0.0">
                  <c:v>0</c:v>
                </c:pt>
                <c:pt idx="840" formatCode="#,##0.0">
                  <c:v>0</c:v>
                </c:pt>
                <c:pt idx="841" formatCode="#,##0.0">
                  <c:v>0</c:v>
                </c:pt>
                <c:pt idx="842" formatCode="#,##0.0">
                  <c:v>0</c:v>
                </c:pt>
                <c:pt idx="843" formatCode="#,##0.0">
                  <c:v>0</c:v>
                </c:pt>
                <c:pt idx="844" formatCode="#,##0.0">
                  <c:v>0</c:v>
                </c:pt>
                <c:pt idx="845" formatCode="#,##0.0">
                  <c:v>0</c:v>
                </c:pt>
                <c:pt idx="846" formatCode="#,##0.0">
                  <c:v>0</c:v>
                </c:pt>
                <c:pt idx="847" formatCode="#,##0.0">
                  <c:v>0</c:v>
                </c:pt>
                <c:pt idx="848" formatCode="#,##0.0">
                  <c:v>0</c:v>
                </c:pt>
                <c:pt idx="849" formatCode="#,##0.0">
                  <c:v>0</c:v>
                </c:pt>
                <c:pt idx="850" formatCode="#,##0.0">
                  <c:v>0</c:v>
                </c:pt>
                <c:pt idx="851" formatCode="#,##0.0">
                  <c:v>0</c:v>
                </c:pt>
                <c:pt idx="852" formatCode="#,##0.0">
                  <c:v>0</c:v>
                </c:pt>
                <c:pt idx="853" formatCode="#,##0.0">
                  <c:v>0</c:v>
                </c:pt>
                <c:pt idx="854" formatCode="#,##0.0">
                  <c:v>0</c:v>
                </c:pt>
                <c:pt idx="855" formatCode="#,##0.0">
                  <c:v>0</c:v>
                </c:pt>
                <c:pt idx="856" formatCode="#,##0.0">
                  <c:v>0</c:v>
                </c:pt>
                <c:pt idx="857" formatCode="#,##0.0">
                  <c:v>0</c:v>
                </c:pt>
                <c:pt idx="858" formatCode="#,##0.0">
                  <c:v>0</c:v>
                </c:pt>
                <c:pt idx="859" formatCode="#,##0.0">
                  <c:v>0</c:v>
                </c:pt>
                <c:pt idx="860" formatCode="#,##0.0">
                  <c:v>0</c:v>
                </c:pt>
                <c:pt idx="861" formatCode="#,##0.0">
                  <c:v>0</c:v>
                </c:pt>
                <c:pt idx="862" formatCode="#,##0.0">
                  <c:v>0</c:v>
                </c:pt>
                <c:pt idx="863" formatCode="#,##0.0">
                  <c:v>0</c:v>
                </c:pt>
                <c:pt idx="864" formatCode="#,##0.0">
                  <c:v>0</c:v>
                </c:pt>
                <c:pt idx="865" formatCode="#,##0.0">
                  <c:v>0</c:v>
                </c:pt>
                <c:pt idx="866" formatCode="#,##0.0">
                  <c:v>0</c:v>
                </c:pt>
                <c:pt idx="867" formatCode="#,##0.0">
                  <c:v>0</c:v>
                </c:pt>
                <c:pt idx="868" formatCode="#,##0.0">
                  <c:v>0</c:v>
                </c:pt>
                <c:pt idx="869" formatCode="#,##0.0">
                  <c:v>0</c:v>
                </c:pt>
                <c:pt idx="870" formatCode="#,##0.0">
                  <c:v>0</c:v>
                </c:pt>
                <c:pt idx="871" formatCode="#,##0.0">
                  <c:v>0</c:v>
                </c:pt>
                <c:pt idx="872" formatCode="#,##0.0">
                  <c:v>0</c:v>
                </c:pt>
                <c:pt idx="873" formatCode="#,##0.0">
                  <c:v>0</c:v>
                </c:pt>
                <c:pt idx="874" formatCode="#,##0.0">
                  <c:v>0</c:v>
                </c:pt>
                <c:pt idx="875" formatCode="#,##0.0">
                  <c:v>0</c:v>
                </c:pt>
                <c:pt idx="876" formatCode="#,##0.0">
                  <c:v>0</c:v>
                </c:pt>
                <c:pt idx="877" formatCode="#,##0.0">
                  <c:v>0</c:v>
                </c:pt>
                <c:pt idx="878" formatCode="#,##0.0">
                  <c:v>0</c:v>
                </c:pt>
                <c:pt idx="879" formatCode="#,##0.0">
                  <c:v>0</c:v>
                </c:pt>
                <c:pt idx="880" formatCode="#,##0.0">
                  <c:v>0</c:v>
                </c:pt>
                <c:pt idx="881" formatCode="#,##0.0">
                  <c:v>0</c:v>
                </c:pt>
                <c:pt idx="889" formatCode="#,##0.0">
                  <c:v>0</c:v>
                </c:pt>
                <c:pt idx="890" formatCode="#,##0.0">
                  <c:v>0</c:v>
                </c:pt>
                <c:pt idx="891" formatCode="#,##0.0">
                  <c:v>0</c:v>
                </c:pt>
                <c:pt idx="892" formatCode="#,##0.0">
                  <c:v>0</c:v>
                </c:pt>
                <c:pt idx="893" formatCode="#,##0.0">
                  <c:v>0</c:v>
                </c:pt>
                <c:pt idx="894" formatCode="#,##0.0">
                  <c:v>0</c:v>
                </c:pt>
                <c:pt idx="895" formatCode="#,##0.0">
                  <c:v>0</c:v>
                </c:pt>
                <c:pt idx="896" formatCode="#,##0.0">
                  <c:v>0</c:v>
                </c:pt>
                <c:pt idx="897" formatCode="#,##0.0">
                  <c:v>0</c:v>
                </c:pt>
                <c:pt idx="898" formatCode="#,##0.0">
                  <c:v>0</c:v>
                </c:pt>
                <c:pt idx="899" formatCode="#,##0.0">
                  <c:v>0</c:v>
                </c:pt>
                <c:pt idx="900" formatCode="#,##0.0">
                  <c:v>0</c:v>
                </c:pt>
                <c:pt idx="901" formatCode="#,##0.0">
                  <c:v>0</c:v>
                </c:pt>
                <c:pt idx="902" formatCode="#,##0.0">
                  <c:v>0</c:v>
                </c:pt>
                <c:pt idx="903" formatCode="#,##0.0">
                  <c:v>0</c:v>
                </c:pt>
                <c:pt idx="904" formatCode="#,##0.0">
                  <c:v>0</c:v>
                </c:pt>
                <c:pt idx="905" formatCode="#,##0.0">
                  <c:v>0</c:v>
                </c:pt>
                <c:pt idx="906" formatCode="#,##0.0">
                  <c:v>0</c:v>
                </c:pt>
                <c:pt idx="907" formatCode="#,##0.0">
                  <c:v>0</c:v>
                </c:pt>
                <c:pt idx="908" formatCode="#,##0.0">
                  <c:v>0</c:v>
                </c:pt>
                <c:pt idx="909" formatCode="#,##0.0">
                  <c:v>0</c:v>
                </c:pt>
                <c:pt idx="910" formatCode="#,##0.0">
                  <c:v>0</c:v>
                </c:pt>
                <c:pt idx="911" formatCode="#,##0.0">
                  <c:v>0</c:v>
                </c:pt>
                <c:pt idx="912" formatCode="#,##0.0">
                  <c:v>0</c:v>
                </c:pt>
                <c:pt idx="913" formatCode="#,##0.0">
                  <c:v>0</c:v>
                </c:pt>
                <c:pt idx="914" formatCode="#,##0.0">
                  <c:v>0</c:v>
                </c:pt>
                <c:pt idx="915" formatCode="#,##0.0">
                  <c:v>0</c:v>
                </c:pt>
                <c:pt idx="916" formatCode="#,##0.0">
                  <c:v>0</c:v>
                </c:pt>
                <c:pt idx="917" formatCode="#,##0.0">
                  <c:v>0</c:v>
                </c:pt>
                <c:pt idx="918" formatCode="#,##0.0">
                  <c:v>0</c:v>
                </c:pt>
                <c:pt idx="919" formatCode="#,##0.0">
                  <c:v>0</c:v>
                </c:pt>
                <c:pt idx="920" formatCode="#,##0.0">
                  <c:v>0</c:v>
                </c:pt>
                <c:pt idx="921" formatCode="#,##0.0">
                  <c:v>0</c:v>
                </c:pt>
                <c:pt idx="922" formatCode="#,##0.0">
                  <c:v>0</c:v>
                </c:pt>
                <c:pt idx="923" formatCode="#,##0.0">
                  <c:v>0</c:v>
                </c:pt>
                <c:pt idx="924" formatCode="#,##0.0">
                  <c:v>0</c:v>
                </c:pt>
                <c:pt idx="925" formatCode="#,##0.0">
                  <c:v>0</c:v>
                </c:pt>
                <c:pt idx="926" formatCode="#,##0.0">
                  <c:v>0</c:v>
                </c:pt>
                <c:pt idx="927" formatCode="#,##0.0">
                  <c:v>0</c:v>
                </c:pt>
                <c:pt idx="928" formatCode="#,##0.0">
                  <c:v>0</c:v>
                </c:pt>
                <c:pt idx="929" formatCode="#,##0.0">
                  <c:v>0</c:v>
                </c:pt>
                <c:pt idx="930" formatCode="#,##0.0">
                  <c:v>0</c:v>
                </c:pt>
                <c:pt idx="931" formatCode="#,##0.0">
                  <c:v>0</c:v>
                </c:pt>
                <c:pt idx="932" formatCode="#,##0.0">
                  <c:v>0</c:v>
                </c:pt>
                <c:pt idx="933" formatCode="#,##0.0">
                  <c:v>0</c:v>
                </c:pt>
                <c:pt idx="934" formatCode="#,##0.0">
                  <c:v>0</c:v>
                </c:pt>
                <c:pt idx="935" formatCode="#,##0.0">
                  <c:v>0</c:v>
                </c:pt>
                <c:pt idx="936" formatCode="#,##0.0">
                  <c:v>0</c:v>
                </c:pt>
                <c:pt idx="937" formatCode="#,##0.0">
                  <c:v>0</c:v>
                </c:pt>
                <c:pt idx="938" formatCode="#,##0.0">
                  <c:v>0</c:v>
                </c:pt>
                <c:pt idx="939" formatCode="#,##0.0">
                  <c:v>0</c:v>
                </c:pt>
                <c:pt idx="940" formatCode="#,##0.0">
                  <c:v>0</c:v>
                </c:pt>
                <c:pt idx="941" formatCode="#,##0.0">
                  <c:v>0</c:v>
                </c:pt>
                <c:pt idx="942" formatCode="#,##0.0">
                  <c:v>0</c:v>
                </c:pt>
                <c:pt idx="943" formatCode="#,##0.0">
                  <c:v>0</c:v>
                </c:pt>
                <c:pt idx="944" formatCode="#,##0.0">
                  <c:v>0</c:v>
                </c:pt>
                <c:pt idx="945" formatCode="#,##0.0">
                  <c:v>0</c:v>
                </c:pt>
                <c:pt idx="946" formatCode="#,##0.0">
                  <c:v>0</c:v>
                </c:pt>
                <c:pt idx="947" formatCode="#,##0.0">
                  <c:v>0</c:v>
                </c:pt>
                <c:pt idx="948" formatCode="#,##0.0">
                  <c:v>0</c:v>
                </c:pt>
                <c:pt idx="949" formatCode="#,##0.0">
                  <c:v>0</c:v>
                </c:pt>
                <c:pt idx="950" formatCode="#,##0.0">
                  <c:v>0</c:v>
                </c:pt>
                <c:pt idx="951" formatCode="#,##0.0">
                  <c:v>0</c:v>
                </c:pt>
                <c:pt idx="952" formatCode="#,##0.0">
                  <c:v>0</c:v>
                </c:pt>
                <c:pt idx="953" formatCode="#,##0.0">
                  <c:v>0</c:v>
                </c:pt>
                <c:pt idx="954" formatCode="#,##0.0">
                  <c:v>0</c:v>
                </c:pt>
                <c:pt idx="955" formatCode="#,##0.0">
                  <c:v>0</c:v>
                </c:pt>
                <c:pt idx="956" formatCode="#,##0.0">
                  <c:v>0</c:v>
                </c:pt>
                <c:pt idx="957" formatCode="#,##0.0">
                  <c:v>0</c:v>
                </c:pt>
                <c:pt idx="958" formatCode="#,##0.0">
                  <c:v>0</c:v>
                </c:pt>
                <c:pt idx="959" formatCode="#,##0.0">
                  <c:v>0</c:v>
                </c:pt>
                <c:pt idx="960" formatCode="#,##0.0">
                  <c:v>0</c:v>
                </c:pt>
                <c:pt idx="961" formatCode="#,##0.0">
                  <c:v>0</c:v>
                </c:pt>
                <c:pt idx="962" formatCode="#,##0.0">
                  <c:v>0</c:v>
                </c:pt>
                <c:pt idx="963" formatCode="#,##0.0">
                  <c:v>0</c:v>
                </c:pt>
                <c:pt idx="964" formatCode="#,##0.0">
                  <c:v>0</c:v>
                </c:pt>
                <c:pt idx="965" formatCode="#,##0.0">
                  <c:v>0</c:v>
                </c:pt>
                <c:pt idx="966" formatCode="#,##0.0">
                  <c:v>0</c:v>
                </c:pt>
                <c:pt idx="967" formatCode="#,##0.0">
                  <c:v>0</c:v>
                </c:pt>
                <c:pt idx="968" formatCode="#,##0.0">
                  <c:v>0</c:v>
                </c:pt>
                <c:pt idx="969" formatCode="#,##0.0">
                  <c:v>0</c:v>
                </c:pt>
                <c:pt idx="970" formatCode="#,##0.0">
                  <c:v>0</c:v>
                </c:pt>
                <c:pt idx="971" formatCode="#,##0.0">
                  <c:v>0</c:v>
                </c:pt>
                <c:pt idx="972" formatCode="#,##0.0">
                  <c:v>0</c:v>
                </c:pt>
                <c:pt idx="973" formatCode="#,##0.0">
                  <c:v>0</c:v>
                </c:pt>
                <c:pt idx="974" formatCode="#,##0.0">
                  <c:v>0</c:v>
                </c:pt>
                <c:pt idx="975" formatCode="#,##0.0">
                  <c:v>0</c:v>
                </c:pt>
                <c:pt idx="976" formatCode="#,##0.0">
                  <c:v>0</c:v>
                </c:pt>
                <c:pt idx="977" formatCode="#,##0.0">
                  <c:v>0</c:v>
                </c:pt>
                <c:pt idx="978" formatCode="#,##0.0">
                  <c:v>0</c:v>
                </c:pt>
                <c:pt idx="979" formatCode="#,##0.0">
                  <c:v>0</c:v>
                </c:pt>
                <c:pt idx="980" formatCode="#,##0.0">
                  <c:v>0</c:v>
                </c:pt>
                <c:pt idx="981" formatCode="#,##0.0">
                  <c:v>0</c:v>
                </c:pt>
                <c:pt idx="982" formatCode="#,##0.0">
                  <c:v>0</c:v>
                </c:pt>
                <c:pt idx="983" formatCode="#,##0.0">
                  <c:v>0</c:v>
                </c:pt>
                <c:pt idx="984" formatCode="#,##0.0">
                  <c:v>0</c:v>
                </c:pt>
                <c:pt idx="985" formatCode="#,##0.0">
                  <c:v>0</c:v>
                </c:pt>
                <c:pt idx="986" formatCode="#,##0.0">
                  <c:v>0</c:v>
                </c:pt>
                <c:pt idx="987" formatCode="#,##0.0">
                  <c:v>0</c:v>
                </c:pt>
                <c:pt idx="988" formatCode="#,##0.0">
                  <c:v>0</c:v>
                </c:pt>
                <c:pt idx="989" formatCode="#,##0.0">
                  <c:v>0</c:v>
                </c:pt>
                <c:pt idx="990" formatCode="#,##0.0">
                  <c:v>0</c:v>
                </c:pt>
                <c:pt idx="991" formatCode="#,##0.0">
                  <c:v>0</c:v>
                </c:pt>
                <c:pt idx="992" formatCode="#,##0.0">
                  <c:v>0</c:v>
                </c:pt>
                <c:pt idx="993" formatCode="#,##0.0">
                  <c:v>0</c:v>
                </c:pt>
                <c:pt idx="994" formatCode="#,##0.0">
                  <c:v>0</c:v>
                </c:pt>
                <c:pt idx="995" formatCode="#,##0.0">
                  <c:v>0</c:v>
                </c:pt>
                <c:pt idx="996" formatCode="#,##0.0">
                  <c:v>0</c:v>
                </c:pt>
                <c:pt idx="997" formatCode="#,##0.0">
                  <c:v>0</c:v>
                </c:pt>
                <c:pt idx="998" formatCode="#,##0.0">
                  <c:v>0</c:v>
                </c:pt>
                <c:pt idx="999" formatCode="#,##0.0">
                  <c:v>0</c:v>
                </c:pt>
                <c:pt idx="1000" formatCode="#,##0.0">
                  <c:v>0</c:v>
                </c:pt>
                <c:pt idx="1001" formatCode="#,##0.0">
                  <c:v>0</c:v>
                </c:pt>
                <c:pt idx="1002" formatCode="#,##0.0">
                  <c:v>0</c:v>
                </c:pt>
                <c:pt idx="1003" formatCode="#,##0.0">
                  <c:v>0</c:v>
                </c:pt>
                <c:pt idx="1004" formatCode="#,##0.0">
                  <c:v>0</c:v>
                </c:pt>
                <c:pt idx="1005" formatCode="#,##0.0">
                  <c:v>0</c:v>
                </c:pt>
                <c:pt idx="1006" formatCode="#,##0.0">
                  <c:v>0</c:v>
                </c:pt>
                <c:pt idx="1007" formatCode="#,##0.0">
                  <c:v>0</c:v>
                </c:pt>
                <c:pt idx="1008" formatCode="#,##0.0">
                  <c:v>0</c:v>
                </c:pt>
                <c:pt idx="1009" formatCode="#,##0.0">
                  <c:v>0</c:v>
                </c:pt>
                <c:pt idx="1010" formatCode="#,##0.0">
                  <c:v>0</c:v>
                </c:pt>
                <c:pt idx="1011" formatCode="#,##0.0">
                  <c:v>0</c:v>
                </c:pt>
                <c:pt idx="1012" formatCode="#,##0.0">
                  <c:v>0</c:v>
                </c:pt>
                <c:pt idx="1013" formatCode="#,##0.0">
                  <c:v>0</c:v>
                </c:pt>
                <c:pt idx="1014" formatCode="#,##0.0">
                  <c:v>0</c:v>
                </c:pt>
                <c:pt idx="1015" formatCode="#,##0.0">
                  <c:v>0</c:v>
                </c:pt>
                <c:pt idx="1016" formatCode="#,##0.0">
                  <c:v>0</c:v>
                </c:pt>
                <c:pt idx="1017" formatCode="#,##0.0">
                  <c:v>0</c:v>
                </c:pt>
                <c:pt idx="1018" formatCode="#,##0.0">
                  <c:v>0</c:v>
                </c:pt>
                <c:pt idx="1019" formatCode="#,##0.0">
                  <c:v>0</c:v>
                </c:pt>
                <c:pt idx="1020" formatCode="#,##0.0">
                  <c:v>0</c:v>
                </c:pt>
                <c:pt idx="1021" formatCode="#,##0.0">
                  <c:v>0</c:v>
                </c:pt>
                <c:pt idx="1022" formatCode="#,##0.0">
                  <c:v>0</c:v>
                </c:pt>
                <c:pt idx="1023" formatCode="#,##0.0">
                  <c:v>0</c:v>
                </c:pt>
                <c:pt idx="1024" formatCode="#,##0.0">
                  <c:v>0</c:v>
                </c:pt>
                <c:pt idx="1025" formatCode="#,##0.0">
                  <c:v>0</c:v>
                </c:pt>
                <c:pt idx="1026" formatCode="#,##0.0">
                  <c:v>0</c:v>
                </c:pt>
                <c:pt idx="1027" formatCode="#,##0.0">
                  <c:v>0</c:v>
                </c:pt>
                <c:pt idx="1028" formatCode="#,##0.0">
                  <c:v>0</c:v>
                </c:pt>
                <c:pt idx="1029" formatCode="#,##0.0">
                  <c:v>0</c:v>
                </c:pt>
                <c:pt idx="1030" formatCode="#,##0.0">
                  <c:v>0</c:v>
                </c:pt>
                <c:pt idx="1031" formatCode="#,##0.0">
                  <c:v>0</c:v>
                </c:pt>
                <c:pt idx="1032" formatCode="#,##0.0">
                  <c:v>0</c:v>
                </c:pt>
                <c:pt idx="1033" formatCode="#,##0.0">
                  <c:v>0</c:v>
                </c:pt>
                <c:pt idx="1034" formatCode="#,##0.0">
                  <c:v>0</c:v>
                </c:pt>
                <c:pt idx="1035" formatCode="#,##0.0">
                  <c:v>0</c:v>
                </c:pt>
                <c:pt idx="1036" formatCode="#,##0.0">
                  <c:v>0</c:v>
                </c:pt>
                <c:pt idx="1037" formatCode="#,##0.0">
                  <c:v>0</c:v>
                </c:pt>
                <c:pt idx="1038" formatCode="#,##0.0">
                  <c:v>0</c:v>
                </c:pt>
                <c:pt idx="1039" formatCode="#,##0.0">
                  <c:v>0</c:v>
                </c:pt>
                <c:pt idx="1048" formatCode="#,##0.0">
                  <c:v>0</c:v>
                </c:pt>
                <c:pt idx="1049" formatCode="#,##0.0">
                  <c:v>0</c:v>
                </c:pt>
                <c:pt idx="1050" formatCode="#,##0.0">
                  <c:v>0</c:v>
                </c:pt>
                <c:pt idx="1051" formatCode="#,##0.0">
                  <c:v>0</c:v>
                </c:pt>
                <c:pt idx="1052" formatCode="#,##0.0">
                  <c:v>0</c:v>
                </c:pt>
                <c:pt idx="1053" formatCode="#,##0.0">
                  <c:v>0</c:v>
                </c:pt>
                <c:pt idx="1054" formatCode="#,##0.0">
                  <c:v>0</c:v>
                </c:pt>
                <c:pt idx="1056" formatCode="#,##0.0">
                  <c:v>0</c:v>
                </c:pt>
                <c:pt idx="1057" formatCode="#,##0.0">
                  <c:v>0</c:v>
                </c:pt>
                <c:pt idx="1058" formatCode="#,##0.0">
                  <c:v>0</c:v>
                </c:pt>
                <c:pt idx="1059" formatCode="#,##0.0">
                  <c:v>0</c:v>
                </c:pt>
                <c:pt idx="1060" formatCode="#,##0.0">
                  <c:v>0</c:v>
                </c:pt>
                <c:pt idx="1062" formatCode="#,##0.0">
                  <c:v>0</c:v>
                </c:pt>
                <c:pt idx="1063" formatCode="#,##0.0">
                  <c:v>0</c:v>
                </c:pt>
                <c:pt idx="1064" formatCode="#,##0.0">
                  <c:v>0</c:v>
                </c:pt>
                <c:pt idx="1066" formatCode="#,##0.0">
                  <c:v>0</c:v>
                </c:pt>
                <c:pt idx="1067" formatCode="#,##0.0">
                  <c:v>0</c:v>
                </c:pt>
                <c:pt idx="1068" formatCode="#,##0.0">
                  <c:v>0</c:v>
                </c:pt>
                <c:pt idx="1070" formatCode="#,##0.0">
                  <c:v>0</c:v>
                </c:pt>
                <c:pt idx="1071" formatCode="#,##0.0">
                  <c:v>0</c:v>
                </c:pt>
                <c:pt idx="1072" formatCode="#,##0.0">
                  <c:v>0</c:v>
                </c:pt>
                <c:pt idx="1074" formatCode="#,##0.0">
                  <c:v>0</c:v>
                </c:pt>
                <c:pt idx="1075" formatCode="#,##0.0">
                  <c:v>0</c:v>
                </c:pt>
                <c:pt idx="1076" formatCode="#,##0.0">
                  <c:v>0</c:v>
                </c:pt>
                <c:pt idx="1078" formatCode="#,##0.0">
                  <c:v>0</c:v>
                </c:pt>
                <c:pt idx="1079" formatCode="#,##0.0">
                  <c:v>0</c:v>
                </c:pt>
                <c:pt idx="1080" formatCode="#,##0.0">
                  <c:v>0</c:v>
                </c:pt>
                <c:pt idx="1082" formatCode="#,##0.0">
                  <c:v>0</c:v>
                </c:pt>
                <c:pt idx="1083" formatCode="#,##0.0">
                  <c:v>0</c:v>
                </c:pt>
                <c:pt idx="1084" formatCode="#,##0.0">
                  <c:v>0</c:v>
                </c:pt>
                <c:pt idx="1086" formatCode="#,##0.0">
                  <c:v>0</c:v>
                </c:pt>
                <c:pt idx="1087" formatCode="#,##0.0">
                  <c:v>0</c:v>
                </c:pt>
                <c:pt idx="1088" formatCode="#,##0.0">
                  <c:v>0</c:v>
                </c:pt>
                <c:pt idx="1090" formatCode="#,##0.0">
                  <c:v>0</c:v>
                </c:pt>
                <c:pt idx="1091" formatCode="#,##0.0">
                  <c:v>0</c:v>
                </c:pt>
                <c:pt idx="1092" formatCode="#,##0.0">
                  <c:v>0</c:v>
                </c:pt>
                <c:pt idx="1094" formatCode="#,##0.0">
                  <c:v>0</c:v>
                </c:pt>
                <c:pt idx="1095" formatCode="#,##0.0">
                  <c:v>0</c:v>
                </c:pt>
                <c:pt idx="1096" formatCode="#,##0.0">
                  <c:v>0</c:v>
                </c:pt>
                <c:pt idx="1097" formatCode="#,##0.0">
                  <c:v>0</c:v>
                </c:pt>
                <c:pt idx="1098" formatCode="#,##0.0">
                  <c:v>0</c:v>
                </c:pt>
                <c:pt idx="1100" formatCode="#,##0.0">
                  <c:v>0</c:v>
                </c:pt>
                <c:pt idx="1101" formatCode="#,##0.0">
                  <c:v>0</c:v>
                </c:pt>
                <c:pt idx="1102" formatCode="#,##0.0">
                  <c:v>0</c:v>
                </c:pt>
                <c:pt idx="1104" formatCode="#,##0.0">
                  <c:v>0</c:v>
                </c:pt>
                <c:pt idx="1105" formatCode="#,##0.0">
                  <c:v>0</c:v>
                </c:pt>
                <c:pt idx="1106" formatCode="#,##0.0">
                  <c:v>0</c:v>
                </c:pt>
                <c:pt idx="1108" formatCode="#,##0.0">
                  <c:v>0</c:v>
                </c:pt>
                <c:pt idx="1109" formatCode="#,##0.0">
                  <c:v>0</c:v>
                </c:pt>
                <c:pt idx="1110" formatCode="#,##0.0">
                  <c:v>0</c:v>
                </c:pt>
                <c:pt idx="1112" formatCode="#,##0.0">
                  <c:v>0</c:v>
                </c:pt>
                <c:pt idx="1113" formatCode="#,##0.0">
                  <c:v>0</c:v>
                </c:pt>
                <c:pt idx="1114" formatCode="#,##0.0">
                  <c:v>0</c:v>
                </c:pt>
                <c:pt idx="1115" formatCode="#,##0.0">
                  <c:v>0</c:v>
                </c:pt>
                <c:pt idx="1116" formatCode="#,##0.0">
                  <c:v>0</c:v>
                </c:pt>
                <c:pt idx="1118" formatCode="#,##0.0">
                  <c:v>0</c:v>
                </c:pt>
                <c:pt idx="1119" formatCode="#,##0.0">
                  <c:v>0</c:v>
                </c:pt>
                <c:pt idx="1120" formatCode="#,##0.0">
                  <c:v>0</c:v>
                </c:pt>
                <c:pt idx="1122" formatCode="#,##0.0">
                  <c:v>0</c:v>
                </c:pt>
                <c:pt idx="1123" formatCode="#,##0.0">
                  <c:v>0</c:v>
                </c:pt>
                <c:pt idx="1124" formatCode="#,##0.0">
                  <c:v>0</c:v>
                </c:pt>
                <c:pt idx="1126" formatCode="#,##0.0">
                  <c:v>0</c:v>
                </c:pt>
                <c:pt idx="1127" formatCode="#,##0.0">
                  <c:v>0</c:v>
                </c:pt>
                <c:pt idx="1128" formatCode="#,##0.0">
                  <c:v>0</c:v>
                </c:pt>
                <c:pt idx="1130" formatCode="#,##0.0">
                  <c:v>0</c:v>
                </c:pt>
                <c:pt idx="1131" formatCode="#,##0.0">
                  <c:v>0</c:v>
                </c:pt>
                <c:pt idx="1132" formatCode="#,##0.0">
                  <c:v>0</c:v>
                </c:pt>
                <c:pt idx="1133" formatCode="#,##0.0">
                  <c:v>0</c:v>
                </c:pt>
                <c:pt idx="1134" formatCode="#,##0.0">
                  <c:v>0</c:v>
                </c:pt>
                <c:pt idx="1136" formatCode="#,##0.0">
                  <c:v>0</c:v>
                </c:pt>
                <c:pt idx="1137" formatCode="#,##0.0">
                  <c:v>0</c:v>
                </c:pt>
                <c:pt idx="1138" formatCode="#,##0.0">
                  <c:v>0</c:v>
                </c:pt>
                <c:pt idx="1139" formatCode="#,##0.0">
                  <c:v>0</c:v>
                </c:pt>
                <c:pt idx="1140" formatCode="#,##0.0">
                  <c:v>0</c:v>
                </c:pt>
                <c:pt idx="1142" formatCode="#,##0.0">
                  <c:v>0</c:v>
                </c:pt>
                <c:pt idx="1143" formatCode="#,##0.0">
                  <c:v>0</c:v>
                </c:pt>
                <c:pt idx="1144" formatCode="#,##0.0">
                  <c:v>0</c:v>
                </c:pt>
                <c:pt idx="1146" formatCode="#,##0.0">
                  <c:v>0</c:v>
                </c:pt>
                <c:pt idx="1147" formatCode="#,##0.0">
                  <c:v>0</c:v>
                </c:pt>
                <c:pt idx="1148" formatCode="#,##0.0">
                  <c:v>0</c:v>
                </c:pt>
                <c:pt idx="1150" formatCode="#,##0.0">
                  <c:v>0</c:v>
                </c:pt>
                <c:pt idx="1151" formatCode="#,##0.0">
                  <c:v>0</c:v>
                </c:pt>
                <c:pt idx="1152" formatCode="#,##0.0">
                  <c:v>0</c:v>
                </c:pt>
                <c:pt idx="1153" formatCode="#,##0.0">
                  <c:v>0</c:v>
                </c:pt>
                <c:pt idx="1154" formatCode="#,##0.0">
                  <c:v>0</c:v>
                </c:pt>
                <c:pt idx="1155" formatCode="#,##0.0">
                  <c:v>0</c:v>
                </c:pt>
                <c:pt idx="1156" formatCode="#,##0.0">
                  <c:v>0</c:v>
                </c:pt>
                <c:pt idx="1157" formatCode="#,##0.0">
                  <c:v>0</c:v>
                </c:pt>
                <c:pt idx="1158" formatCode="#,##0.0">
                  <c:v>0</c:v>
                </c:pt>
                <c:pt idx="1159" formatCode="#,##0.0">
                  <c:v>0</c:v>
                </c:pt>
                <c:pt idx="1160" formatCode="#,##0.0">
                  <c:v>0</c:v>
                </c:pt>
                <c:pt idx="1161" formatCode="#,##0.0">
                  <c:v>0</c:v>
                </c:pt>
                <c:pt idx="1162" formatCode="#,##0.0">
                  <c:v>0</c:v>
                </c:pt>
                <c:pt idx="1163" formatCode="#,##0.0">
                  <c:v>0</c:v>
                </c:pt>
                <c:pt idx="1164" formatCode="#,##0.0">
                  <c:v>0</c:v>
                </c:pt>
                <c:pt idx="1165" formatCode="#,##0.0">
                  <c:v>0</c:v>
                </c:pt>
                <c:pt idx="1166" formatCode="#,##0.0">
                  <c:v>0</c:v>
                </c:pt>
                <c:pt idx="1167" formatCode="#,##0.0">
                  <c:v>0</c:v>
                </c:pt>
                <c:pt idx="1168" formatCode="#,##0.0">
                  <c:v>0</c:v>
                </c:pt>
                <c:pt idx="1169" formatCode="#,##0.0">
                  <c:v>0</c:v>
                </c:pt>
                <c:pt idx="1170" formatCode="#,##0.0">
                  <c:v>0</c:v>
                </c:pt>
                <c:pt idx="1171" formatCode="#,##0.0">
                  <c:v>0</c:v>
                </c:pt>
                <c:pt idx="1172" formatCode="#,##0.0">
                  <c:v>0</c:v>
                </c:pt>
                <c:pt idx="1173" formatCode="#,##0.0">
                  <c:v>0</c:v>
                </c:pt>
                <c:pt idx="1174" formatCode="#,##0.0">
                  <c:v>0</c:v>
                </c:pt>
                <c:pt idx="1175" formatCode="#,##0.0">
                  <c:v>0</c:v>
                </c:pt>
                <c:pt idx="1176" formatCode="#,##0.0">
                  <c:v>0</c:v>
                </c:pt>
                <c:pt idx="1177" formatCode="#,##0.0">
                  <c:v>0</c:v>
                </c:pt>
                <c:pt idx="1178" formatCode="#,##0.0">
                  <c:v>0</c:v>
                </c:pt>
                <c:pt idx="1179" formatCode="#,##0.0">
                  <c:v>0</c:v>
                </c:pt>
                <c:pt idx="1180" formatCode="#,##0.0">
                  <c:v>0</c:v>
                </c:pt>
                <c:pt idx="1181" formatCode="#,##0.0">
                  <c:v>0</c:v>
                </c:pt>
                <c:pt idx="1182" formatCode="#,##0.0">
                  <c:v>0</c:v>
                </c:pt>
                <c:pt idx="1183" formatCode="#,##0.0">
                  <c:v>0</c:v>
                </c:pt>
                <c:pt idx="1184" formatCode="#,##0.0">
                  <c:v>0</c:v>
                </c:pt>
                <c:pt idx="1185" formatCode="#,##0.0">
                  <c:v>0</c:v>
                </c:pt>
                <c:pt idx="1186" formatCode="#,##0.0">
                  <c:v>0</c:v>
                </c:pt>
                <c:pt idx="1187" formatCode="#,##0.0">
                  <c:v>0</c:v>
                </c:pt>
                <c:pt idx="1188" formatCode="#,##0.0">
                  <c:v>0</c:v>
                </c:pt>
                <c:pt idx="1189" formatCode="#,##0.0">
                  <c:v>0</c:v>
                </c:pt>
                <c:pt idx="1190" formatCode="#,##0.0">
                  <c:v>0</c:v>
                </c:pt>
                <c:pt idx="1191" formatCode="#,##0.0">
                  <c:v>0</c:v>
                </c:pt>
                <c:pt idx="1192" formatCode="#,##0.0">
                  <c:v>0</c:v>
                </c:pt>
                <c:pt idx="1193" formatCode="#,##0.0">
                  <c:v>0</c:v>
                </c:pt>
                <c:pt idx="1194" formatCode="#,##0.0">
                  <c:v>0</c:v>
                </c:pt>
                <c:pt idx="1195" formatCode="#,##0.0">
                  <c:v>0</c:v>
                </c:pt>
                <c:pt idx="1196" formatCode="#,##0.0">
                  <c:v>0</c:v>
                </c:pt>
                <c:pt idx="1197" formatCode="#,##0.0">
                  <c:v>0</c:v>
                </c:pt>
                <c:pt idx="1198" formatCode="#,##0.0">
                  <c:v>0</c:v>
                </c:pt>
                <c:pt idx="1199" formatCode="#,##0.0">
                  <c:v>0</c:v>
                </c:pt>
                <c:pt idx="1200" formatCode="#,##0.0">
                  <c:v>0</c:v>
                </c:pt>
                <c:pt idx="1201" formatCode="#,##0.0">
                  <c:v>0</c:v>
                </c:pt>
                <c:pt idx="1202" formatCode="#,##0.0">
                  <c:v>0</c:v>
                </c:pt>
                <c:pt idx="1203" formatCode="#,##0.0">
                  <c:v>0</c:v>
                </c:pt>
                <c:pt idx="1204" formatCode="#,##0.0">
                  <c:v>0</c:v>
                </c:pt>
                <c:pt idx="1205" formatCode="#,##0.0">
                  <c:v>0</c:v>
                </c:pt>
                <c:pt idx="1206" formatCode="#,##0.0">
                  <c:v>0</c:v>
                </c:pt>
                <c:pt idx="1207" formatCode="#,##0.0">
                  <c:v>0</c:v>
                </c:pt>
                <c:pt idx="1208" formatCode="#,##0.0">
                  <c:v>0</c:v>
                </c:pt>
                <c:pt idx="1209" formatCode="#,##0.0">
                  <c:v>0</c:v>
                </c:pt>
                <c:pt idx="1210" formatCode="#,##0.0">
                  <c:v>0</c:v>
                </c:pt>
                <c:pt idx="1211" formatCode="#,##0.0">
                  <c:v>0</c:v>
                </c:pt>
                <c:pt idx="1212" formatCode="#,##0.0">
                  <c:v>0</c:v>
                </c:pt>
                <c:pt idx="1213" formatCode="#,##0.0">
                  <c:v>0</c:v>
                </c:pt>
                <c:pt idx="1214" formatCode="#,##0.0">
                  <c:v>0</c:v>
                </c:pt>
                <c:pt idx="1215" formatCode="#,##0.0">
                  <c:v>0</c:v>
                </c:pt>
                <c:pt idx="1216" formatCode="#,##0.0">
                  <c:v>0</c:v>
                </c:pt>
                <c:pt idx="1217" formatCode="#,##0.0">
                  <c:v>0</c:v>
                </c:pt>
                <c:pt idx="1218" formatCode="#,##0.0">
                  <c:v>0</c:v>
                </c:pt>
                <c:pt idx="1219" formatCode="#,##0.0">
                  <c:v>0</c:v>
                </c:pt>
                <c:pt idx="1220" formatCode="#,##0.0">
                  <c:v>0</c:v>
                </c:pt>
                <c:pt idx="1221" formatCode="#,##0.0">
                  <c:v>0</c:v>
                </c:pt>
                <c:pt idx="1222" formatCode="#,##0.0">
                  <c:v>0</c:v>
                </c:pt>
                <c:pt idx="1223" formatCode="#,##0.0">
                  <c:v>0</c:v>
                </c:pt>
                <c:pt idx="1224" formatCode="#,##0.0">
                  <c:v>0</c:v>
                </c:pt>
                <c:pt idx="1225" formatCode="#,##0.0">
                  <c:v>0</c:v>
                </c:pt>
                <c:pt idx="1226" formatCode="#,##0.0">
                  <c:v>0</c:v>
                </c:pt>
                <c:pt idx="1227" formatCode="#,##0.0">
                  <c:v>0</c:v>
                </c:pt>
                <c:pt idx="1228" formatCode="#,##0.0">
                  <c:v>0</c:v>
                </c:pt>
                <c:pt idx="1229" formatCode="#,##0.0">
                  <c:v>0</c:v>
                </c:pt>
                <c:pt idx="1230" formatCode="#,##0.0">
                  <c:v>0</c:v>
                </c:pt>
                <c:pt idx="1231" formatCode="#,##0.0">
                  <c:v>0</c:v>
                </c:pt>
                <c:pt idx="1232" formatCode="#,##0.0">
                  <c:v>0</c:v>
                </c:pt>
                <c:pt idx="1233" formatCode="#,##0.0">
                  <c:v>0</c:v>
                </c:pt>
                <c:pt idx="1234" formatCode="#,##0.0">
                  <c:v>0</c:v>
                </c:pt>
                <c:pt idx="1235" formatCode="#,##0.0">
                  <c:v>0</c:v>
                </c:pt>
                <c:pt idx="1236" formatCode="#,##0.0">
                  <c:v>0</c:v>
                </c:pt>
                <c:pt idx="1237" formatCode="#,##0.0">
                  <c:v>0</c:v>
                </c:pt>
                <c:pt idx="1238" formatCode="#,##0.0">
                  <c:v>0</c:v>
                </c:pt>
                <c:pt idx="1239" formatCode="#,##0.0">
                  <c:v>0</c:v>
                </c:pt>
                <c:pt idx="1240" formatCode="#,##0.0">
                  <c:v>0</c:v>
                </c:pt>
                <c:pt idx="1241" formatCode="#,##0.0">
                  <c:v>0</c:v>
                </c:pt>
                <c:pt idx="1242" formatCode="#,##0.0">
                  <c:v>0</c:v>
                </c:pt>
                <c:pt idx="1243" formatCode="#,##0.0">
                  <c:v>0</c:v>
                </c:pt>
                <c:pt idx="1244" formatCode="#,##0.0">
                  <c:v>0</c:v>
                </c:pt>
                <c:pt idx="1245" formatCode="#,##0.0">
                  <c:v>0</c:v>
                </c:pt>
                <c:pt idx="1246" formatCode="#,##0.0">
                  <c:v>0</c:v>
                </c:pt>
                <c:pt idx="1247" formatCode="#,##0.0">
                  <c:v>0</c:v>
                </c:pt>
                <c:pt idx="1248" formatCode="#,##0.0">
                  <c:v>0</c:v>
                </c:pt>
                <c:pt idx="1249" formatCode="#,##0.0">
                  <c:v>0</c:v>
                </c:pt>
                <c:pt idx="1250" formatCode="#,##0.0">
                  <c:v>0</c:v>
                </c:pt>
                <c:pt idx="1251" formatCode="#,##0.0">
                  <c:v>0</c:v>
                </c:pt>
                <c:pt idx="1252" formatCode="#,##0.0">
                  <c:v>0</c:v>
                </c:pt>
                <c:pt idx="1253" formatCode="#,##0.0">
                  <c:v>0</c:v>
                </c:pt>
                <c:pt idx="1254" formatCode="#,##0.0">
                  <c:v>0</c:v>
                </c:pt>
                <c:pt idx="1255" formatCode="#,##0.0">
                  <c:v>0</c:v>
                </c:pt>
                <c:pt idx="1256" formatCode="#,##0.0">
                  <c:v>0</c:v>
                </c:pt>
                <c:pt idx="1257" formatCode="#,##0.0">
                  <c:v>0</c:v>
                </c:pt>
                <c:pt idx="1258" formatCode="#,##0.0">
                  <c:v>0</c:v>
                </c:pt>
                <c:pt idx="1259" formatCode="#,##0.0">
                  <c:v>0</c:v>
                </c:pt>
                <c:pt idx="1260" formatCode="#,##0.0">
                  <c:v>0</c:v>
                </c:pt>
                <c:pt idx="1261" formatCode="#,##0.0">
                  <c:v>0</c:v>
                </c:pt>
                <c:pt idx="1262" formatCode="#,##0.0">
                  <c:v>0</c:v>
                </c:pt>
                <c:pt idx="1263" formatCode="#,##0.0">
                  <c:v>0</c:v>
                </c:pt>
                <c:pt idx="1264" formatCode="#,##0.0">
                  <c:v>0</c:v>
                </c:pt>
                <c:pt idx="1265" formatCode="#,##0.0">
                  <c:v>0</c:v>
                </c:pt>
                <c:pt idx="1266" formatCode="#,##0.0">
                  <c:v>0</c:v>
                </c:pt>
                <c:pt idx="1267" formatCode="#,##0.0">
                  <c:v>0</c:v>
                </c:pt>
                <c:pt idx="1268" formatCode="#,##0.0">
                  <c:v>0</c:v>
                </c:pt>
                <c:pt idx="1269" formatCode="#,##0.0">
                  <c:v>0</c:v>
                </c:pt>
                <c:pt idx="1270" formatCode="#,##0.0">
                  <c:v>0</c:v>
                </c:pt>
                <c:pt idx="1271" formatCode="#,##0.0">
                  <c:v>0</c:v>
                </c:pt>
                <c:pt idx="1272" formatCode="#,##0.0">
                  <c:v>0</c:v>
                </c:pt>
                <c:pt idx="1273" formatCode="#,##0.0">
                  <c:v>0</c:v>
                </c:pt>
                <c:pt idx="1274" formatCode="#,##0.0">
                  <c:v>0</c:v>
                </c:pt>
                <c:pt idx="1275" formatCode="#,##0.0">
                  <c:v>0</c:v>
                </c:pt>
                <c:pt idx="1276" formatCode="#,##0.0">
                  <c:v>0</c:v>
                </c:pt>
                <c:pt idx="1277" formatCode="#,##0.0">
                  <c:v>0</c:v>
                </c:pt>
                <c:pt idx="1278" formatCode="#,##0.0">
                  <c:v>0</c:v>
                </c:pt>
                <c:pt idx="1279" formatCode="#,##0.0">
                  <c:v>0</c:v>
                </c:pt>
                <c:pt idx="1280" formatCode="#,##0.0">
                  <c:v>0</c:v>
                </c:pt>
                <c:pt idx="1281" formatCode="#,##0.0">
                  <c:v>0</c:v>
                </c:pt>
                <c:pt idx="1282" formatCode="#,##0.0">
                  <c:v>0</c:v>
                </c:pt>
                <c:pt idx="1283" formatCode="#,##0.0">
                  <c:v>0</c:v>
                </c:pt>
                <c:pt idx="1284" formatCode="#,##0.0">
                  <c:v>0</c:v>
                </c:pt>
                <c:pt idx="1285" formatCode="#,##0.0">
                  <c:v>0</c:v>
                </c:pt>
                <c:pt idx="1286" formatCode="#,##0.0">
                  <c:v>0</c:v>
                </c:pt>
                <c:pt idx="1287" formatCode="#,##0.0">
                  <c:v>0</c:v>
                </c:pt>
                <c:pt idx="1288" formatCode="#,##0.0">
                  <c:v>0</c:v>
                </c:pt>
                <c:pt idx="1289" formatCode="#,##0.0">
                  <c:v>0</c:v>
                </c:pt>
                <c:pt idx="1290" formatCode="#,##0.0">
                  <c:v>0</c:v>
                </c:pt>
                <c:pt idx="1291" formatCode="#,##0.0">
                  <c:v>0</c:v>
                </c:pt>
                <c:pt idx="1292" formatCode="#,##0.0">
                  <c:v>0</c:v>
                </c:pt>
                <c:pt idx="1293" formatCode="#,##0.0">
                  <c:v>0</c:v>
                </c:pt>
                <c:pt idx="1294" formatCode="#,##0.0">
                  <c:v>0</c:v>
                </c:pt>
                <c:pt idx="1295" formatCode="#,##0.0">
                  <c:v>0</c:v>
                </c:pt>
                <c:pt idx="1296" formatCode="#,##0.0">
                  <c:v>0</c:v>
                </c:pt>
                <c:pt idx="1297" formatCode="#,##0.0">
                  <c:v>0</c:v>
                </c:pt>
                <c:pt idx="1298" formatCode="#,##0.0">
                  <c:v>0</c:v>
                </c:pt>
                <c:pt idx="1299" formatCode="#,##0.0">
                  <c:v>0</c:v>
                </c:pt>
                <c:pt idx="1300" formatCode="#,##0.0">
                  <c:v>0</c:v>
                </c:pt>
                <c:pt idx="1301" formatCode="#,##0.0">
                  <c:v>0</c:v>
                </c:pt>
                <c:pt idx="1302" formatCode="#,##0.0">
                  <c:v>0</c:v>
                </c:pt>
                <c:pt idx="1303" formatCode="#,##0.0">
                  <c:v>0</c:v>
                </c:pt>
                <c:pt idx="1304" formatCode="#,##0.0">
                  <c:v>0</c:v>
                </c:pt>
                <c:pt idx="1305" formatCode="#,##0.0">
                  <c:v>0</c:v>
                </c:pt>
                <c:pt idx="1306" formatCode="#,##0.0">
                  <c:v>0</c:v>
                </c:pt>
                <c:pt idx="1307" formatCode="#,##0.0">
                  <c:v>0</c:v>
                </c:pt>
                <c:pt idx="1308" formatCode="#,##0.0">
                  <c:v>0</c:v>
                </c:pt>
                <c:pt idx="1309" formatCode="#,##0.0">
                  <c:v>0</c:v>
                </c:pt>
                <c:pt idx="1310" formatCode="#,##0.0">
                  <c:v>0</c:v>
                </c:pt>
                <c:pt idx="1311" formatCode="#,##0.0">
                  <c:v>0</c:v>
                </c:pt>
                <c:pt idx="1312" formatCode="#,##0.0">
                  <c:v>0</c:v>
                </c:pt>
                <c:pt idx="1313" formatCode="#,##0.0">
                  <c:v>0</c:v>
                </c:pt>
                <c:pt idx="1314" formatCode="#,##0.0">
                  <c:v>0</c:v>
                </c:pt>
                <c:pt idx="1315" formatCode="#,##0.0">
                  <c:v>0</c:v>
                </c:pt>
                <c:pt idx="1316" formatCode="#,##0.0">
                  <c:v>0</c:v>
                </c:pt>
                <c:pt idx="1317" formatCode="#,##0.0">
                  <c:v>0</c:v>
                </c:pt>
                <c:pt idx="1318" formatCode="#,##0.0">
                  <c:v>0</c:v>
                </c:pt>
                <c:pt idx="1319" formatCode="#,##0.0">
                  <c:v>0</c:v>
                </c:pt>
                <c:pt idx="1320" formatCode="#,##0.0">
                  <c:v>0</c:v>
                </c:pt>
                <c:pt idx="1321" formatCode="#,##0.0">
                  <c:v>0</c:v>
                </c:pt>
                <c:pt idx="1322" formatCode="#,##0.0">
                  <c:v>0</c:v>
                </c:pt>
                <c:pt idx="1323" formatCode="#,##0.0">
                  <c:v>0</c:v>
                </c:pt>
                <c:pt idx="1324" formatCode="#,##0.0">
                  <c:v>0</c:v>
                </c:pt>
                <c:pt idx="1325" formatCode="#,##0.0">
                  <c:v>0</c:v>
                </c:pt>
                <c:pt idx="1326" formatCode="#,##0.0">
                  <c:v>0</c:v>
                </c:pt>
                <c:pt idx="1327" formatCode="#,##0.0">
                  <c:v>0</c:v>
                </c:pt>
                <c:pt idx="1328" formatCode="#,##0.0">
                  <c:v>0</c:v>
                </c:pt>
                <c:pt idx="1329" formatCode="#,##0.0">
                  <c:v>0</c:v>
                </c:pt>
                <c:pt idx="1330" formatCode="#,##0.0">
                  <c:v>0</c:v>
                </c:pt>
                <c:pt idx="1331" formatCode="#,##0.0">
                  <c:v>0</c:v>
                </c:pt>
                <c:pt idx="1332" formatCode="#,##0.0">
                  <c:v>0</c:v>
                </c:pt>
                <c:pt idx="1333" formatCode="#,##0.0">
                  <c:v>0</c:v>
                </c:pt>
                <c:pt idx="1334" formatCode="#,##0.0">
                  <c:v>0</c:v>
                </c:pt>
                <c:pt idx="1335" formatCode="#,##0.0">
                  <c:v>0</c:v>
                </c:pt>
                <c:pt idx="1336" formatCode="#,##0.0">
                  <c:v>0</c:v>
                </c:pt>
                <c:pt idx="1337" formatCode="#,##0.0">
                  <c:v>0</c:v>
                </c:pt>
                <c:pt idx="1338" formatCode="#,##0.0">
                  <c:v>0</c:v>
                </c:pt>
                <c:pt idx="1339" formatCode="#,##0.0">
                  <c:v>0</c:v>
                </c:pt>
                <c:pt idx="1340" formatCode="#,##0.0">
                  <c:v>0</c:v>
                </c:pt>
                <c:pt idx="1341" formatCode="#,##0.0">
                  <c:v>0</c:v>
                </c:pt>
                <c:pt idx="1342" formatCode="#,##0.0">
                  <c:v>0</c:v>
                </c:pt>
                <c:pt idx="1343" formatCode="#,##0.0">
                  <c:v>0</c:v>
                </c:pt>
                <c:pt idx="1344" formatCode="#,##0.0">
                  <c:v>0</c:v>
                </c:pt>
                <c:pt idx="1345" formatCode="#,##0.0">
                  <c:v>0</c:v>
                </c:pt>
                <c:pt idx="1346" formatCode="#,##0.0">
                  <c:v>0</c:v>
                </c:pt>
                <c:pt idx="1347" formatCode="#,##0.0">
                  <c:v>0</c:v>
                </c:pt>
                <c:pt idx="1348" formatCode="#,##0.0">
                  <c:v>0</c:v>
                </c:pt>
                <c:pt idx="1349" formatCode="#,##0.0">
                  <c:v>0</c:v>
                </c:pt>
                <c:pt idx="1350" formatCode="#,##0.0">
                  <c:v>0</c:v>
                </c:pt>
                <c:pt idx="1351" formatCode="#,##0.0">
                  <c:v>0</c:v>
                </c:pt>
                <c:pt idx="1352" formatCode="#,##0.0">
                  <c:v>0</c:v>
                </c:pt>
                <c:pt idx="1353" formatCode="#,##0.0">
                  <c:v>0</c:v>
                </c:pt>
                <c:pt idx="1354" formatCode="#,##0.0">
                  <c:v>0</c:v>
                </c:pt>
                <c:pt idx="1355" formatCode="#,##0.0">
                  <c:v>0</c:v>
                </c:pt>
                <c:pt idx="1356" formatCode="#,##0.0">
                  <c:v>0</c:v>
                </c:pt>
                <c:pt idx="1357" formatCode="#,##0.0">
                  <c:v>0</c:v>
                </c:pt>
                <c:pt idx="1358" formatCode="#,##0.0">
                  <c:v>0</c:v>
                </c:pt>
                <c:pt idx="1359" formatCode="#,##0.0">
                  <c:v>0</c:v>
                </c:pt>
                <c:pt idx="1360" formatCode="#,##0.0">
                  <c:v>0</c:v>
                </c:pt>
                <c:pt idx="1361" formatCode="#,##0.0">
                  <c:v>0</c:v>
                </c:pt>
                <c:pt idx="1362" formatCode="#,##0.0">
                  <c:v>0</c:v>
                </c:pt>
                <c:pt idx="1363" formatCode="#,##0.0">
                  <c:v>0</c:v>
                </c:pt>
                <c:pt idx="1364" formatCode="#,##0.0">
                  <c:v>0</c:v>
                </c:pt>
                <c:pt idx="1365" formatCode="#,##0.0">
                  <c:v>0</c:v>
                </c:pt>
                <c:pt idx="1366" formatCode="#,##0.0">
                  <c:v>0</c:v>
                </c:pt>
                <c:pt idx="1367" formatCode="#,##0.0">
                  <c:v>0</c:v>
                </c:pt>
                <c:pt idx="1368" formatCode="#,##0.0">
                  <c:v>0</c:v>
                </c:pt>
                <c:pt idx="1369" formatCode="#,##0.0">
                  <c:v>0</c:v>
                </c:pt>
                <c:pt idx="1370" formatCode="#,##0.0">
                  <c:v>0</c:v>
                </c:pt>
                <c:pt idx="1371" formatCode="#,##0.0">
                  <c:v>0</c:v>
                </c:pt>
                <c:pt idx="1372" formatCode="#,##0.0">
                  <c:v>0</c:v>
                </c:pt>
                <c:pt idx="1373" formatCode="#,##0.0">
                  <c:v>0</c:v>
                </c:pt>
                <c:pt idx="1374" formatCode="#,##0.0">
                  <c:v>0</c:v>
                </c:pt>
                <c:pt idx="1375" formatCode="#,##0.0">
                  <c:v>0</c:v>
                </c:pt>
                <c:pt idx="1376" formatCode="#,##0.0">
                  <c:v>0</c:v>
                </c:pt>
                <c:pt idx="1377" formatCode="#,##0.0">
                  <c:v>0</c:v>
                </c:pt>
                <c:pt idx="1378" formatCode="#,##0.0">
                  <c:v>0</c:v>
                </c:pt>
                <c:pt idx="1379" formatCode="#,##0.0">
                  <c:v>0</c:v>
                </c:pt>
                <c:pt idx="1380" formatCode="#,##0.0">
                  <c:v>0</c:v>
                </c:pt>
                <c:pt idx="1381" formatCode="#,##0.0">
                  <c:v>0</c:v>
                </c:pt>
                <c:pt idx="1382" formatCode="#,##0.0">
                  <c:v>0</c:v>
                </c:pt>
                <c:pt idx="1383" formatCode="#,##0.0">
                  <c:v>0</c:v>
                </c:pt>
                <c:pt idx="1384" formatCode="#,##0.0">
                  <c:v>0</c:v>
                </c:pt>
                <c:pt idx="1385" formatCode="#,##0.0">
                  <c:v>0</c:v>
                </c:pt>
                <c:pt idx="1386" formatCode="#,##0.0">
                  <c:v>0</c:v>
                </c:pt>
                <c:pt idx="1387" formatCode="#,##0.0">
                  <c:v>0</c:v>
                </c:pt>
                <c:pt idx="1388" formatCode="#,##0.0">
                  <c:v>0</c:v>
                </c:pt>
                <c:pt idx="1389" formatCode="#,##0.0">
                  <c:v>0</c:v>
                </c:pt>
                <c:pt idx="1390" formatCode="#,##0.0">
                  <c:v>0</c:v>
                </c:pt>
                <c:pt idx="1391" formatCode="#,##0.0">
                  <c:v>0</c:v>
                </c:pt>
                <c:pt idx="1392" formatCode="#,##0.0">
                  <c:v>0</c:v>
                </c:pt>
                <c:pt idx="1393" formatCode="#,##0.0">
                  <c:v>0</c:v>
                </c:pt>
                <c:pt idx="1394" formatCode="#,##0.0">
                  <c:v>0</c:v>
                </c:pt>
                <c:pt idx="1395" formatCode="#,##0.0">
                  <c:v>0</c:v>
                </c:pt>
                <c:pt idx="1396" formatCode="#,##0.0">
                  <c:v>0</c:v>
                </c:pt>
                <c:pt idx="1397" formatCode="#,##0.0">
                  <c:v>0</c:v>
                </c:pt>
                <c:pt idx="1398" formatCode="#,##0.0">
                  <c:v>0</c:v>
                </c:pt>
                <c:pt idx="1399" formatCode="0.0">
                  <c:v>0</c:v>
                </c:pt>
                <c:pt idx="1400" formatCode="0.0">
                  <c:v>0</c:v>
                </c:pt>
                <c:pt idx="1401" formatCode="0.0">
                  <c:v>0</c:v>
                </c:pt>
                <c:pt idx="1402" formatCode="#,##0.0">
                  <c:v>0</c:v>
                </c:pt>
                <c:pt idx="1403" formatCode="#,##0.0">
                  <c:v>0</c:v>
                </c:pt>
                <c:pt idx="1404" formatCode="0.0">
                  <c:v>0</c:v>
                </c:pt>
                <c:pt idx="1405" formatCode="0.0">
                  <c:v>0</c:v>
                </c:pt>
                <c:pt idx="1406" formatCode="#,##0.0">
                  <c:v>0</c:v>
                </c:pt>
                <c:pt idx="1407" formatCode="0.0">
                  <c:v>0</c:v>
                </c:pt>
                <c:pt idx="1408" formatCode="#,##0.0">
                  <c:v>0</c:v>
                </c:pt>
                <c:pt idx="1409" formatCode="0.0">
                  <c:v>0</c:v>
                </c:pt>
                <c:pt idx="1410" formatCode="#,##0.0">
                  <c:v>0</c:v>
                </c:pt>
                <c:pt idx="1411" formatCode="0.0">
                  <c:v>0</c:v>
                </c:pt>
                <c:pt idx="1412" formatCode="0.0">
                  <c:v>0</c:v>
                </c:pt>
                <c:pt idx="1413" formatCode="#,##0.0">
                  <c:v>0</c:v>
                </c:pt>
                <c:pt idx="1414" formatCode="0.0">
                  <c:v>0</c:v>
                </c:pt>
                <c:pt idx="1415" formatCode="0.0">
                  <c:v>0</c:v>
                </c:pt>
                <c:pt idx="1416" formatCode="#,##0.0">
                  <c:v>0</c:v>
                </c:pt>
                <c:pt idx="1417" formatCode="0.0">
                  <c:v>0</c:v>
                </c:pt>
                <c:pt idx="1418" formatCode="0.0">
                  <c:v>0</c:v>
                </c:pt>
                <c:pt idx="1419" formatCode="0.0">
                  <c:v>0</c:v>
                </c:pt>
                <c:pt idx="1420" formatCode="0.0">
                  <c:v>0</c:v>
                </c:pt>
                <c:pt idx="1421" formatCode="0.0">
                  <c:v>0</c:v>
                </c:pt>
                <c:pt idx="1422" formatCode="0.0">
                  <c:v>0</c:v>
                </c:pt>
                <c:pt idx="1423" formatCode="#,##0.0">
                  <c:v>0</c:v>
                </c:pt>
                <c:pt idx="1424" formatCode="0.0">
                  <c:v>0</c:v>
                </c:pt>
                <c:pt idx="1425" formatCode="#,##0.0">
                  <c:v>0</c:v>
                </c:pt>
                <c:pt idx="1426" formatCode="#,##0.0">
                  <c:v>0</c:v>
                </c:pt>
                <c:pt idx="1427" formatCode="#,##0.0">
                  <c:v>0</c:v>
                </c:pt>
                <c:pt idx="1428" formatCode="#,##0.0">
                  <c:v>0</c:v>
                </c:pt>
                <c:pt idx="1429" formatCode="#,##0.0">
                  <c:v>0</c:v>
                </c:pt>
                <c:pt idx="1430" formatCode="#,##0.0">
                  <c:v>0</c:v>
                </c:pt>
                <c:pt idx="1431" formatCode="#,##0.0">
                  <c:v>0</c:v>
                </c:pt>
                <c:pt idx="1432" formatCode="#,##0.0">
                  <c:v>0</c:v>
                </c:pt>
                <c:pt idx="1433" formatCode="#,##0.0">
                  <c:v>0</c:v>
                </c:pt>
                <c:pt idx="1434" formatCode="#,##0.0">
                  <c:v>0</c:v>
                </c:pt>
                <c:pt idx="1435" formatCode="#,##0.0">
                  <c:v>0</c:v>
                </c:pt>
                <c:pt idx="1436" formatCode="#,##0.0">
                  <c:v>0</c:v>
                </c:pt>
                <c:pt idx="1437" formatCode="#,##0.0">
                  <c:v>0</c:v>
                </c:pt>
                <c:pt idx="1438" formatCode="#,##0.0">
                  <c:v>0</c:v>
                </c:pt>
                <c:pt idx="1439" formatCode="#,##0.0">
                  <c:v>0</c:v>
                </c:pt>
                <c:pt idx="1440" formatCode="#,##0.0">
                  <c:v>0</c:v>
                </c:pt>
                <c:pt idx="1441" formatCode="#,##0.0">
                  <c:v>0</c:v>
                </c:pt>
                <c:pt idx="1442" formatCode="#,##0.0">
                  <c:v>0</c:v>
                </c:pt>
                <c:pt idx="1443" formatCode="#,##0.0">
                  <c:v>0</c:v>
                </c:pt>
                <c:pt idx="1444" formatCode="#,##0.0">
                  <c:v>0</c:v>
                </c:pt>
                <c:pt idx="1445" formatCode="#,##0.0">
                  <c:v>0</c:v>
                </c:pt>
                <c:pt idx="1446" formatCode="#,##0.0">
                  <c:v>0</c:v>
                </c:pt>
                <c:pt idx="1447" formatCode="#,##0.0">
                  <c:v>0</c:v>
                </c:pt>
                <c:pt idx="1448" formatCode="#,##0.0">
                  <c:v>0</c:v>
                </c:pt>
                <c:pt idx="1449" formatCode="#,##0.0">
                  <c:v>0</c:v>
                </c:pt>
                <c:pt idx="1450" formatCode="#,##0.0">
                  <c:v>0</c:v>
                </c:pt>
                <c:pt idx="1452" formatCode="#,##0.0">
                  <c:v>0</c:v>
                </c:pt>
                <c:pt idx="1453" formatCode="#,##0.0">
                  <c:v>0</c:v>
                </c:pt>
                <c:pt idx="1454" formatCode="#,##0.0">
                  <c:v>0</c:v>
                </c:pt>
                <c:pt idx="1455" formatCode="#,##0.0">
                  <c:v>0</c:v>
                </c:pt>
                <c:pt idx="1456" formatCode="#,##0.0">
                  <c:v>0</c:v>
                </c:pt>
                <c:pt idx="1457" formatCode="#,##0.0">
                  <c:v>0</c:v>
                </c:pt>
                <c:pt idx="1458" formatCode="#,##0.0">
                  <c:v>0</c:v>
                </c:pt>
                <c:pt idx="1459" formatCode="#,##0.0">
                  <c:v>0</c:v>
                </c:pt>
                <c:pt idx="1460" formatCode="#,##0.0">
                  <c:v>0</c:v>
                </c:pt>
                <c:pt idx="1461" formatCode="#,##0.0">
                  <c:v>0</c:v>
                </c:pt>
                <c:pt idx="1462" formatCode="#,##0.0">
                  <c:v>0</c:v>
                </c:pt>
                <c:pt idx="1463" formatCode="#,##0.0">
                  <c:v>0</c:v>
                </c:pt>
                <c:pt idx="1464" formatCode="#,##0.0">
                  <c:v>0</c:v>
                </c:pt>
                <c:pt idx="1465" formatCode="#,##0.0">
                  <c:v>0</c:v>
                </c:pt>
                <c:pt idx="1466" formatCode="#,##0.0">
                  <c:v>0</c:v>
                </c:pt>
                <c:pt idx="1469" formatCode="#,##0.0">
                  <c:v>0</c:v>
                </c:pt>
                <c:pt idx="1470" formatCode="#,##0.0">
                  <c:v>0</c:v>
                </c:pt>
                <c:pt idx="1471" formatCode="#,##0.0">
                  <c:v>0</c:v>
                </c:pt>
                <c:pt idx="1472" formatCode="#,##0.0">
                  <c:v>0</c:v>
                </c:pt>
                <c:pt idx="1473" formatCode="#,##0.0">
                  <c:v>0</c:v>
                </c:pt>
                <c:pt idx="1474" formatCode="#,##0.0">
                  <c:v>0</c:v>
                </c:pt>
                <c:pt idx="1475" formatCode="#,##0.0">
                  <c:v>0</c:v>
                </c:pt>
                <c:pt idx="1476" formatCode="#,##0.0">
                  <c:v>0</c:v>
                </c:pt>
                <c:pt idx="1477" formatCode="#,##0.0">
                  <c:v>0</c:v>
                </c:pt>
                <c:pt idx="1478" formatCode="#,##0.0">
                  <c:v>0</c:v>
                </c:pt>
                <c:pt idx="1479" formatCode="#,##0.0">
                  <c:v>0</c:v>
                </c:pt>
                <c:pt idx="1480" formatCode="#,##0.0">
                  <c:v>0</c:v>
                </c:pt>
                <c:pt idx="1481" formatCode="#,##0.0">
                  <c:v>0</c:v>
                </c:pt>
                <c:pt idx="1482" formatCode="#,##0.0">
                  <c:v>0</c:v>
                </c:pt>
                <c:pt idx="1483" formatCode="#,##0.0">
                  <c:v>0</c:v>
                </c:pt>
                <c:pt idx="1484" formatCode="#,##0.0">
                  <c:v>0</c:v>
                </c:pt>
                <c:pt idx="1485" formatCode="#,##0.0">
                  <c:v>0</c:v>
                </c:pt>
                <c:pt idx="1486" formatCode="#,##0.0">
                  <c:v>0</c:v>
                </c:pt>
                <c:pt idx="1487" formatCode="#,##0.0">
                  <c:v>0</c:v>
                </c:pt>
                <c:pt idx="1488" formatCode="#,##0.0">
                  <c:v>0</c:v>
                </c:pt>
                <c:pt idx="1489" formatCode="#,##0.0">
                  <c:v>0</c:v>
                </c:pt>
                <c:pt idx="1490" formatCode="#,##0.0">
                  <c:v>0</c:v>
                </c:pt>
                <c:pt idx="1491" formatCode="#,##0.0">
                  <c:v>0</c:v>
                </c:pt>
                <c:pt idx="1492" formatCode="#,##0.0">
                  <c:v>0</c:v>
                </c:pt>
                <c:pt idx="1493" formatCode="#,##0.0">
                  <c:v>0</c:v>
                </c:pt>
                <c:pt idx="1494" formatCode="#,##0.0">
                  <c:v>0</c:v>
                </c:pt>
                <c:pt idx="1495" formatCode="#,##0.0">
                  <c:v>0</c:v>
                </c:pt>
                <c:pt idx="1496" formatCode="#,##0.0">
                  <c:v>0</c:v>
                </c:pt>
                <c:pt idx="1497" formatCode="#,##0.0">
                  <c:v>0</c:v>
                </c:pt>
                <c:pt idx="1498" formatCode="#,##0.0">
                  <c:v>0</c:v>
                </c:pt>
                <c:pt idx="1499" formatCode="#,##0.0">
                  <c:v>0</c:v>
                </c:pt>
                <c:pt idx="1500" formatCode="#,##0.0">
                  <c:v>0</c:v>
                </c:pt>
                <c:pt idx="1501" formatCode="#,##0.0">
                  <c:v>0</c:v>
                </c:pt>
                <c:pt idx="1502" formatCode="#,##0.0">
                  <c:v>0</c:v>
                </c:pt>
                <c:pt idx="1503" formatCode="#,##0.0">
                  <c:v>0</c:v>
                </c:pt>
                <c:pt idx="1504" formatCode="#,##0.0">
                  <c:v>0</c:v>
                </c:pt>
                <c:pt idx="1505" formatCode="#,##0.0">
                  <c:v>0</c:v>
                </c:pt>
                <c:pt idx="1506" formatCode="#,##0.0">
                  <c:v>0</c:v>
                </c:pt>
                <c:pt idx="1507" formatCode="#,##0.0">
                  <c:v>0</c:v>
                </c:pt>
                <c:pt idx="1508" formatCode="#,##0.0">
                  <c:v>0</c:v>
                </c:pt>
                <c:pt idx="1509" formatCode="#,##0.0">
                  <c:v>0</c:v>
                </c:pt>
                <c:pt idx="1510" formatCode="#,##0.0">
                  <c:v>0</c:v>
                </c:pt>
                <c:pt idx="1511" formatCode="#,##0.0">
                  <c:v>0</c:v>
                </c:pt>
                <c:pt idx="1512" formatCode="#,##0.0">
                  <c:v>0</c:v>
                </c:pt>
                <c:pt idx="1513" formatCode="#,##0.0">
                  <c:v>0</c:v>
                </c:pt>
                <c:pt idx="1514" formatCode="#,##0.0">
                  <c:v>0</c:v>
                </c:pt>
                <c:pt idx="1515" formatCode="#,##0.0">
                  <c:v>0</c:v>
                </c:pt>
                <c:pt idx="1516" formatCode="#,##0.0">
                  <c:v>0</c:v>
                </c:pt>
                <c:pt idx="1517" formatCode="#,##0.0">
                  <c:v>0</c:v>
                </c:pt>
                <c:pt idx="1518" formatCode="#,##0.0">
                  <c:v>0</c:v>
                </c:pt>
                <c:pt idx="1519" formatCode="#,##0.0">
                  <c:v>0</c:v>
                </c:pt>
                <c:pt idx="1520" formatCode="#,##0.0">
                  <c:v>0</c:v>
                </c:pt>
                <c:pt idx="1521" formatCode="#,##0.0">
                  <c:v>0</c:v>
                </c:pt>
                <c:pt idx="1522" formatCode="#,##0.0">
                  <c:v>0</c:v>
                </c:pt>
                <c:pt idx="1523" formatCode="#,##0.0">
                  <c:v>0</c:v>
                </c:pt>
                <c:pt idx="1524" formatCode="#,##0.0">
                  <c:v>0</c:v>
                </c:pt>
                <c:pt idx="1525" formatCode="#,##0.0">
                  <c:v>0</c:v>
                </c:pt>
                <c:pt idx="1526" formatCode="#,##0.0">
                  <c:v>0</c:v>
                </c:pt>
                <c:pt idx="1527" formatCode="#,##0.0">
                  <c:v>0</c:v>
                </c:pt>
                <c:pt idx="1528" formatCode="#,##0.0">
                  <c:v>0</c:v>
                </c:pt>
                <c:pt idx="1529" formatCode="#,##0.0">
                  <c:v>0</c:v>
                </c:pt>
                <c:pt idx="1530" formatCode="#,##0.0">
                  <c:v>0</c:v>
                </c:pt>
                <c:pt idx="1531" formatCode="#,##0.0">
                  <c:v>0</c:v>
                </c:pt>
                <c:pt idx="1532" formatCode="#,##0.0">
                  <c:v>0</c:v>
                </c:pt>
                <c:pt idx="1533" formatCode="#,##0.0">
                  <c:v>0</c:v>
                </c:pt>
                <c:pt idx="1534" formatCode="#,##0.0">
                  <c:v>0</c:v>
                </c:pt>
                <c:pt idx="1535" formatCode="#,##0.0">
                  <c:v>0</c:v>
                </c:pt>
                <c:pt idx="1536" formatCode="#,##0.0">
                  <c:v>0</c:v>
                </c:pt>
                <c:pt idx="1537" formatCode="#,##0.0">
                  <c:v>0</c:v>
                </c:pt>
                <c:pt idx="1538" formatCode="#,##0.0">
                  <c:v>0</c:v>
                </c:pt>
                <c:pt idx="1539" formatCode="#,##0.0">
                  <c:v>0</c:v>
                </c:pt>
                <c:pt idx="1540" formatCode="#,##0.0">
                  <c:v>0</c:v>
                </c:pt>
                <c:pt idx="1541" formatCode="#,##0.0">
                  <c:v>0</c:v>
                </c:pt>
                <c:pt idx="1542" formatCode="#,##0.0">
                  <c:v>0</c:v>
                </c:pt>
                <c:pt idx="1543" formatCode="#,##0.0">
                  <c:v>0</c:v>
                </c:pt>
                <c:pt idx="1544" formatCode="#,##0.0">
                  <c:v>0</c:v>
                </c:pt>
                <c:pt idx="1545" formatCode="#,##0.0">
                  <c:v>0</c:v>
                </c:pt>
                <c:pt idx="1546" formatCode="#,##0.0">
                  <c:v>0</c:v>
                </c:pt>
                <c:pt idx="1547" formatCode="#,##0.0">
                  <c:v>0</c:v>
                </c:pt>
                <c:pt idx="1548" formatCode="#,##0.0">
                  <c:v>0</c:v>
                </c:pt>
                <c:pt idx="1549" formatCode="#,##0.0">
                  <c:v>0</c:v>
                </c:pt>
                <c:pt idx="1550" formatCode="#,##0.0">
                  <c:v>0</c:v>
                </c:pt>
                <c:pt idx="1551" formatCode="#,##0.0">
                  <c:v>0</c:v>
                </c:pt>
                <c:pt idx="1552" formatCode="#,##0.0">
                  <c:v>0</c:v>
                </c:pt>
                <c:pt idx="1553" formatCode="#,##0.0">
                  <c:v>0</c:v>
                </c:pt>
                <c:pt idx="1554" formatCode="#,##0.0">
                  <c:v>0</c:v>
                </c:pt>
                <c:pt idx="1555" formatCode="#,##0.0">
                  <c:v>0</c:v>
                </c:pt>
                <c:pt idx="1556" formatCode="#,##0.0">
                  <c:v>0</c:v>
                </c:pt>
                <c:pt idx="1557" formatCode="#,##0.0">
                  <c:v>0</c:v>
                </c:pt>
                <c:pt idx="1558" formatCode="#,##0.0">
                  <c:v>0</c:v>
                </c:pt>
                <c:pt idx="1559" formatCode="#,##0.0">
                  <c:v>0</c:v>
                </c:pt>
                <c:pt idx="1560" formatCode="#,##0.0">
                  <c:v>0</c:v>
                </c:pt>
                <c:pt idx="1561" formatCode="#,##0.0">
                  <c:v>0</c:v>
                </c:pt>
                <c:pt idx="1562" formatCode="#,##0.0">
                  <c:v>0</c:v>
                </c:pt>
                <c:pt idx="1563" formatCode="#,##0.0">
                  <c:v>0</c:v>
                </c:pt>
                <c:pt idx="1564" formatCode="#,##0.0">
                  <c:v>0</c:v>
                </c:pt>
                <c:pt idx="1565" formatCode="#,##0.0">
                  <c:v>0</c:v>
                </c:pt>
                <c:pt idx="1566" formatCode="#,##0.0">
                  <c:v>0</c:v>
                </c:pt>
                <c:pt idx="1567" formatCode="#,##0.0">
                  <c:v>0</c:v>
                </c:pt>
                <c:pt idx="1568" formatCode="#,##0.0">
                  <c:v>0</c:v>
                </c:pt>
                <c:pt idx="1569" formatCode="#,##0.0">
                  <c:v>0</c:v>
                </c:pt>
                <c:pt idx="1570" formatCode="#,##0.0">
                  <c:v>0</c:v>
                </c:pt>
                <c:pt idx="1571" formatCode="#,##0.0">
                  <c:v>0</c:v>
                </c:pt>
                <c:pt idx="1572" formatCode="#,##0.0">
                  <c:v>0</c:v>
                </c:pt>
                <c:pt idx="1573" formatCode="#,##0.0">
                  <c:v>0</c:v>
                </c:pt>
                <c:pt idx="1574" formatCode="#,##0.0">
                  <c:v>0</c:v>
                </c:pt>
                <c:pt idx="1575" formatCode="#,##0.0">
                  <c:v>0</c:v>
                </c:pt>
                <c:pt idx="1576" formatCode="#,##0.0">
                  <c:v>0</c:v>
                </c:pt>
                <c:pt idx="1577" formatCode="#,##0.0">
                  <c:v>0</c:v>
                </c:pt>
                <c:pt idx="1578" formatCode="#,##0.0">
                  <c:v>0</c:v>
                </c:pt>
                <c:pt idx="1579" formatCode="#,##0.0">
                  <c:v>0</c:v>
                </c:pt>
                <c:pt idx="1580" formatCode="#,##0.0">
                  <c:v>0</c:v>
                </c:pt>
                <c:pt idx="1584" formatCode="#,##0.0">
                  <c:v>0</c:v>
                </c:pt>
                <c:pt idx="1585" formatCode="#,##0.0">
                  <c:v>0</c:v>
                </c:pt>
                <c:pt idx="1586" formatCode="#,##0.0">
                  <c:v>0</c:v>
                </c:pt>
                <c:pt idx="1587" formatCode="#,##0.0">
                  <c:v>0</c:v>
                </c:pt>
                <c:pt idx="1588" formatCode="#,##0.0">
                  <c:v>0</c:v>
                </c:pt>
                <c:pt idx="1589" formatCode="#,##0.0">
                  <c:v>0</c:v>
                </c:pt>
                <c:pt idx="1591" formatCode="0.0">
                  <c:v>0</c:v>
                </c:pt>
                <c:pt idx="1592" formatCode="0.0">
                  <c:v>0</c:v>
                </c:pt>
                <c:pt idx="1593" formatCode="#,##0.0">
                  <c:v>0</c:v>
                </c:pt>
                <c:pt idx="1594" formatCode="#,##0.0">
                  <c:v>0</c:v>
                </c:pt>
                <c:pt idx="1595" formatCode="#,##0.0">
                  <c:v>0</c:v>
                </c:pt>
                <c:pt idx="1596" formatCode="#,##0.0">
                  <c:v>0</c:v>
                </c:pt>
                <c:pt idx="1597" formatCode="#,##0.0">
                  <c:v>0</c:v>
                </c:pt>
                <c:pt idx="1598" formatCode="#,##0.0">
                  <c:v>0</c:v>
                </c:pt>
                <c:pt idx="1599" formatCode="#,##0.0">
                  <c:v>0</c:v>
                </c:pt>
                <c:pt idx="1600" formatCode="#,##0.0">
                  <c:v>0</c:v>
                </c:pt>
                <c:pt idx="1601" formatCode="#,##0.0">
                  <c:v>0</c:v>
                </c:pt>
                <c:pt idx="1602" formatCode="#,##0.0">
                  <c:v>0</c:v>
                </c:pt>
                <c:pt idx="1603" formatCode="#,##0.0">
                  <c:v>0</c:v>
                </c:pt>
                <c:pt idx="1604" formatCode="#,##0.0">
                  <c:v>0</c:v>
                </c:pt>
                <c:pt idx="1605" formatCode="#,##0.0">
                  <c:v>0</c:v>
                </c:pt>
                <c:pt idx="1606" formatCode="#,##0.0">
                  <c:v>0</c:v>
                </c:pt>
                <c:pt idx="1607" formatCode="#,##0.0">
                  <c:v>0</c:v>
                </c:pt>
                <c:pt idx="1608" formatCode="#,##0.0">
                  <c:v>0</c:v>
                </c:pt>
                <c:pt idx="1609" formatCode="#,##0.0">
                  <c:v>0</c:v>
                </c:pt>
                <c:pt idx="1610" formatCode="#,##0.0">
                  <c:v>0</c:v>
                </c:pt>
                <c:pt idx="1611" formatCode="#,##0.0">
                  <c:v>0</c:v>
                </c:pt>
                <c:pt idx="1612" formatCode="#,##0.0">
                  <c:v>0</c:v>
                </c:pt>
                <c:pt idx="1613" formatCode="#,##0.0">
                  <c:v>0</c:v>
                </c:pt>
                <c:pt idx="1614" formatCode="#,##0.0">
                  <c:v>0</c:v>
                </c:pt>
                <c:pt idx="1615" formatCode="#,##0.0">
                  <c:v>0</c:v>
                </c:pt>
                <c:pt idx="1616" formatCode="#,##0.0">
                  <c:v>0</c:v>
                </c:pt>
                <c:pt idx="1617" formatCode="#,##0.0">
                  <c:v>0</c:v>
                </c:pt>
                <c:pt idx="1618" formatCode="#,##0.0">
                  <c:v>0</c:v>
                </c:pt>
                <c:pt idx="1619" formatCode="#,##0.0">
                  <c:v>0</c:v>
                </c:pt>
                <c:pt idx="1620" formatCode="#,##0.0">
                  <c:v>0</c:v>
                </c:pt>
                <c:pt idx="1621" formatCode="#,##0.0">
                  <c:v>0</c:v>
                </c:pt>
                <c:pt idx="1622" formatCode="#,##0.0">
                  <c:v>0</c:v>
                </c:pt>
                <c:pt idx="1623" formatCode="#,##0.0">
                  <c:v>0</c:v>
                </c:pt>
                <c:pt idx="1624" formatCode="#,##0.0">
                  <c:v>0</c:v>
                </c:pt>
                <c:pt idx="1625" formatCode="#,##0.0">
                  <c:v>0</c:v>
                </c:pt>
                <c:pt idx="1626" formatCode="#,##0.0">
                  <c:v>0</c:v>
                </c:pt>
                <c:pt idx="1627" formatCode="#,##0.0">
                  <c:v>0</c:v>
                </c:pt>
                <c:pt idx="1628" formatCode="#,##0.0">
                  <c:v>0</c:v>
                </c:pt>
                <c:pt idx="1629" formatCode="#,##0.0">
                  <c:v>0</c:v>
                </c:pt>
                <c:pt idx="1630" formatCode="#,##0.0">
                  <c:v>0</c:v>
                </c:pt>
                <c:pt idx="1631" formatCode="#,##0.0">
                  <c:v>0</c:v>
                </c:pt>
                <c:pt idx="1632" formatCode="#,##0.0">
                  <c:v>0</c:v>
                </c:pt>
                <c:pt idx="1633" formatCode="#,##0.0">
                  <c:v>0</c:v>
                </c:pt>
                <c:pt idx="1634" formatCode="#,##0.0">
                  <c:v>0</c:v>
                </c:pt>
                <c:pt idx="1635" formatCode="#,##0.0">
                  <c:v>0</c:v>
                </c:pt>
                <c:pt idx="1636" formatCode="#,##0.0">
                  <c:v>0</c:v>
                </c:pt>
                <c:pt idx="1637" formatCode="#,##0.0">
                  <c:v>0</c:v>
                </c:pt>
                <c:pt idx="1638" formatCode="#,##0.0">
                  <c:v>0</c:v>
                </c:pt>
                <c:pt idx="1639" formatCode="#,##0.0">
                  <c:v>0</c:v>
                </c:pt>
                <c:pt idx="1640" formatCode="#,##0.0">
                  <c:v>0</c:v>
                </c:pt>
                <c:pt idx="1641" formatCode="#,##0.0">
                  <c:v>0</c:v>
                </c:pt>
                <c:pt idx="1642" formatCode="#,##0.0">
                  <c:v>0</c:v>
                </c:pt>
                <c:pt idx="1643" formatCode="#,##0.0">
                  <c:v>0</c:v>
                </c:pt>
                <c:pt idx="1644" formatCode="#,##0.0">
                  <c:v>0</c:v>
                </c:pt>
                <c:pt idx="1645" formatCode="#,##0.0">
                  <c:v>0</c:v>
                </c:pt>
                <c:pt idx="1646" formatCode="#,##0.0">
                  <c:v>0</c:v>
                </c:pt>
                <c:pt idx="1647" formatCode="#,##0.0">
                  <c:v>0</c:v>
                </c:pt>
                <c:pt idx="1648" formatCode="#,##0.0">
                  <c:v>0</c:v>
                </c:pt>
                <c:pt idx="1649" formatCode="#,##0.0">
                  <c:v>0</c:v>
                </c:pt>
                <c:pt idx="1650" formatCode="#,##0.0">
                  <c:v>0</c:v>
                </c:pt>
                <c:pt idx="1651" formatCode="#,##0.0">
                  <c:v>0</c:v>
                </c:pt>
                <c:pt idx="1652" formatCode="#,##0.0">
                  <c:v>0</c:v>
                </c:pt>
                <c:pt idx="1653" formatCode="#,##0.0">
                  <c:v>0</c:v>
                </c:pt>
                <c:pt idx="1654" formatCode="#,##0.0">
                  <c:v>0</c:v>
                </c:pt>
                <c:pt idx="1655" formatCode="#,##0.0">
                  <c:v>0</c:v>
                </c:pt>
                <c:pt idx="1656" formatCode="#,##0.0">
                  <c:v>0</c:v>
                </c:pt>
                <c:pt idx="1657" formatCode="#,##0.0">
                  <c:v>0</c:v>
                </c:pt>
                <c:pt idx="1658" formatCode="#,##0.0">
                  <c:v>0</c:v>
                </c:pt>
                <c:pt idx="1659" formatCode="#,##0.0">
                  <c:v>0</c:v>
                </c:pt>
                <c:pt idx="1660" formatCode="#,##0.0">
                  <c:v>0</c:v>
                </c:pt>
                <c:pt idx="1661" formatCode="#,##0.0">
                  <c:v>0</c:v>
                </c:pt>
                <c:pt idx="1662" formatCode="#,##0.0">
                  <c:v>0</c:v>
                </c:pt>
                <c:pt idx="1663" formatCode="#,##0.0">
                  <c:v>0</c:v>
                </c:pt>
                <c:pt idx="1664" formatCode="#,##0.0">
                  <c:v>0</c:v>
                </c:pt>
                <c:pt idx="1665" formatCode="#,##0.0">
                  <c:v>0</c:v>
                </c:pt>
                <c:pt idx="1666" formatCode="#,##0.0">
                  <c:v>0</c:v>
                </c:pt>
                <c:pt idx="1667" formatCode="#,##0.0">
                  <c:v>0</c:v>
                </c:pt>
                <c:pt idx="1668" formatCode="#,##0.0">
                  <c:v>0</c:v>
                </c:pt>
                <c:pt idx="1669" formatCode="#,##0.0">
                  <c:v>0</c:v>
                </c:pt>
                <c:pt idx="1670" formatCode="#,##0.0">
                  <c:v>0</c:v>
                </c:pt>
                <c:pt idx="1671" formatCode="#,##0.0">
                  <c:v>0</c:v>
                </c:pt>
                <c:pt idx="1672" formatCode="#,##0.0">
                  <c:v>0</c:v>
                </c:pt>
                <c:pt idx="1673" formatCode="#,##0.0">
                  <c:v>0</c:v>
                </c:pt>
                <c:pt idx="1674" formatCode="#,##0.0">
                  <c:v>0</c:v>
                </c:pt>
                <c:pt idx="1675" formatCode="#,##0.0">
                  <c:v>0</c:v>
                </c:pt>
                <c:pt idx="1676" formatCode="#,##0.0">
                  <c:v>0</c:v>
                </c:pt>
                <c:pt idx="1677" formatCode="#,##0.0">
                  <c:v>0</c:v>
                </c:pt>
                <c:pt idx="1678" formatCode="#,##0.0">
                  <c:v>0</c:v>
                </c:pt>
                <c:pt idx="1679" formatCode="#,##0.0">
                  <c:v>0</c:v>
                </c:pt>
                <c:pt idx="1680" formatCode="#,##0.0">
                  <c:v>0</c:v>
                </c:pt>
                <c:pt idx="1681" formatCode="#,##0.0">
                  <c:v>0</c:v>
                </c:pt>
                <c:pt idx="1682" formatCode="#,##0.0">
                  <c:v>0</c:v>
                </c:pt>
                <c:pt idx="1683" formatCode="#,##0.0">
                  <c:v>0</c:v>
                </c:pt>
                <c:pt idx="1684" formatCode="#,##0.0">
                  <c:v>0</c:v>
                </c:pt>
                <c:pt idx="1685" formatCode="#,##0.0">
                  <c:v>0</c:v>
                </c:pt>
                <c:pt idx="1686" formatCode="#,##0.0">
                  <c:v>0</c:v>
                </c:pt>
                <c:pt idx="1687" formatCode="#,##0.0">
                  <c:v>0</c:v>
                </c:pt>
                <c:pt idx="1688" formatCode="#,##0.0">
                  <c:v>0</c:v>
                </c:pt>
                <c:pt idx="1689" formatCode="#,##0.0">
                  <c:v>0</c:v>
                </c:pt>
                <c:pt idx="1690" formatCode="#,##0.0">
                  <c:v>0</c:v>
                </c:pt>
                <c:pt idx="1691" formatCode="#,##0.0">
                  <c:v>0</c:v>
                </c:pt>
                <c:pt idx="1692" formatCode="#,##0.0">
                  <c:v>0</c:v>
                </c:pt>
                <c:pt idx="1693" formatCode="#,##0.0">
                  <c:v>0</c:v>
                </c:pt>
                <c:pt idx="1694" formatCode="#,##0.0">
                  <c:v>0</c:v>
                </c:pt>
                <c:pt idx="1695" formatCode="#,##0.0">
                  <c:v>0</c:v>
                </c:pt>
                <c:pt idx="1696" formatCode="#,##0.0">
                  <c:v>0</c:v>
                </c:pt>
                <c:pt idx="1697" formatCode="#,##0.0">
                  <c:v>0</c:v>
                </c:pt>
                <c:pt idx="1698" formatCode="#,##0.0">
                  <c:v>0</c:v>
                </c:pt>
                <c:pt idx="1699" formatCode="#,##0.0">
                  <c:v>0</c:v>
                </c:pt>
                <c:pt idx="1700" formatCode="#,##0.0">
                  <c:v>0</c:v>
                </c:pt>
                <c:pt idx="1701" formatCode="#,##0.0">
                  <c:v>0</c:v>
                </c:pt>
                <c:pt idx="1702" formatCode="#,##0.0">
                  <c:v>0</c:v>
                </c:pt>
                <c:pt idx="1703" formatCode="#,##0.0">
                  <c:v>0</c:v>
                </c:pt>
                <c:pt idx="1704" formatCode="#,##0.0">
                  <c:v>0</c:v>
                </c:pt>
                <c:pt idx="1705" formatCode="#,##0.0">
                  <c:v>0</c:v>
                </c:pt>
                <c:pt idx="1706" formatCode="#,##0.0">
                  <c:v>0</c:v>
                </c:pt>
                <c:pt idx="1707" formatCode="#,##0.0">
                  <c:v>0</c:v>
                </c:pt>
                <c:pt idx="1708" formatCode="#,##0.0">
                  <c:v>0</c:v>
                </c:pt>
                <c:pt idx="1709" formatCode="#,##0.0">
                  <c:v>0</c:v>
                </c:pt>
                <c:pt idx="1710" formatCode="#,##0.0">
                  <c:v>0</c:v>
                </c:pt>
                <c:pt idx="1711" formatCode="#,##0.0">
                  <c:v>0</c:v>
                </c:pt>
                <c:pt idx="1712" formatCode="#,##0.0">
                  <c:v>0</c:v>
                </c:pt>
                <c:pt idx="1713" formatCode="#,##0.0">
                  <c:v>0</c:v>
                </c:pt>
                <c:pt idx="1714" formatCode="#,##0.0">
                  <c:v>0</c:v>
                </c:pt>
                <c:pt idx="1715" formatCode="#,##0.0">
                  <c:v>0</c:v>
                </c:pt>
                <c:pt idx="1716" formatCode="#,##0.0">
                  <c:v>0</c:v>
                </c:pt>
                <c:pt idx="1717" formatCode="#,##0.0">
                  <c:v>0</c:v>
                </c:pt>
                <c:pt idx="1718" formatCode="#,##0.0">
                  <c:v>0</c:v>
                </c:pt>
                <c:pt idx="1719" formatCode="#,##0.0">
                  <c:v>0</c:v>
                </c:pt>
                <c:pt idx="1720" formatCode="#,##0.0">
                  <c:v>0</c:v>
                </c:pt>
                <c:pt idx="1721" formatCode="#,##0.0">
                  <c:v>0</c:v>
                </c:pt>
                <c:pt idx="1722" formatCode="#,##0.0">
                  <c:v>0</c:v>
                </c:pt>
                <c:pt idx="1723" formatCode="#,##0.0">
                  <c:v>0</c:v>
                </c:pt>
                <c:pt idx="1724" formatCode="#,##0.0">
                  <c:v>0</c:v>
                </c:pt>
                <c:pt idx="1725" formatCode="#,##0.0">
                  <c:v>0</c:v>
                </c:pt>
                <c:pt idx="1726" formatCode="#,##0.0">
                  <c:v>0</c:v>
                </c:pt>
                <c:pt idx="1727" formatCode="#,##0.0">
                  <c:v>0</c:v>
                </c:pt>
                <c:pt idx="1728" formatCode="#,##0.0">
                  <c:v>0</c:v>
                </c:pt>
                <c:pt idx="1729" formatCode="#,##0.0">
                  <c:v>0</c:v>
                </c:pt>
                <c:pt idx="1730" formatCode="#,##0.0">
                  <c:v>0</c:v>
                </c:pt>
                <c:pt idx="1731" formatCode="#,##0.0">
                  <c:v>0</c:v>
                </c:pt>
                <c:pt idx="1732" formatCode="#,##0.0">
                  <c:v>0</c:v>
                </c:pt>
                <c:pt idx="1733" formatCode="#,##0.0">
                  <c:v>0</c:v>
                </c:pt>
                <c:pt idx="1734" formatCode="#,##0.0">
                  <c:v>0</c:v>
                </c:pt>
                <c:pt idx="1735" formatCode="#,##0.0">
                  <c:v>0</c:v>
                </c:pt>
                <c:pt idx="1736" formatCode="#,##0.0">
                  <c:v>0</c:v>
                </c:pt>
                <c:pt idx="1737" formatCode="#,##0.0">
                  <c:v>0</c:v>
                </c:pt>
                <c:pt idx="1738" formatCode="#,##0.0">
                  <c:v>0</c:v>
                </c:pt>
                <c:pt idx="1739" formatCode="#,##0.0">
                  <c:v>0</c:v>
                </c:pt>
                <c:pt idx="1740" formatCode="#,##0.0">
                  <c:v>0</c:v>
                </c:pt>
                <c:pt idx="1741" formatCode="#,##0.0">
                  <c:v>0</c:v>
                </c:pt>
                <c:pt idx="1742" formatCode="#,##0.0">
                  <c:v>0</c:v>
                </c:pt>
                <c:pt idx="1743" formatCode="#,##0.0">
                  <c:v>0</c:v>
                </c:pt>
                <c:pt idx="1744" formatCode="#,##0.0">
                  <c:v>0</c:v>
                </c:pt>
                <c:pt idx="1745" formatCode="#,##0.0">
                  <c:v>0</c:v>
                </c:pt>
                <c:pt idx="1746" formatCode="#,##0.0">
                  <c:v>0</c:v>
                </c:pt>
                <c:pt idx="1747" formatCode="#,##0.0">
                  <c:v>0</c:v>
                </c:pt>
                <c:pt idx="1748" formatCode="#,##0.0">
                  <c:v>0</c:v>
                </c:pt>
                <c:pt idx="1749" formatCode="#,##0.0">
                  <c:v>0</c:v>
                </c:pt>
                <c:pt idx="1750" formatCode="#,##0.0">
                  <c:v>0</c:v>
                </c:pt>
                <c:pt idx="1751" formatCode="#,##0.0">
                  <c:v>0</c:v>
                </c:pt>
                <c:pt idx="1752" formatCode="#,##0.0">
                  <c:v>0</c:v>
                </c:pt>
                <c:pt idx="1753" formatCode="#,##0.0">
                  <c:v>0</c:v>
                </c:pt>
                <c:pt idx="1754" formatCode="#,##0.0">
                  <c:v>0</c:v>
                </c:pt>
                <c:pt idx="1755" formatCode="#,##0.0">
                  <c:v>0</c:v>
                </c:pt>
                <c:pt idx="1756" formatCode="#,##0.0">
                  <c:v>0</c:v>
                </c:pt>
                <c:pt idx="1757" formatCode="#,##0.0">
                  <c:v>0</c:v>
                </c:pt>
                <c:pt idx="1758" formatCode="#,##0.0">
                  <c:v>0</c:v>
                </c:pt>
                <c:pt idx="1759" formatCode="#,##0.0">
                  <c:v>0</c:v>
                </c:pt>
                <c:pt idx="1760" formatCode="#,##0.0">
                  <c:v>0</c:v>
                </c:pt>
                <c:pt idx="1761" formatCode="#,##0.0">
                  <c:v>0</c:v>
                </c:pt>
                <c:pt idx="1762" formatCode="#,##0.0">
                  <c:v>0</c:v>
                </c:pt>
                <c:pt idx="1763" formatCode="#,##0.0">
                  <c:v>0</c:v>
                </c:pt>
                <c:pt idx="1764" formatCode="#,##0.0">
                  <c:v>0</c:v>
                </c:pt>
                <c:pt idx="1765" formatCode="#,##0.0">
                  <c:v>0</c:v>
                </c:pt>
                <c:pt idx="1766" formatCode="#,##0.0">
                  <c:v>0</c:v>
                </c:pt>
                <c:pt idx="1767" formatCode="#,##0.0">
                  <c:v>0</c:v>
                </c:pt>
                <c:pt idx="1768" formatCode="#,##0.0">
                  <c:v>0</c:v>
                </c:pt>
                <c:pt idx="1769" formatCode="#,##0.0">
                  <c:v>0</c:v>
                </c:pt>
                <c:pt idx="1770" formatCode="#,##0.0">
                  <c:v>0</c:v>
                </c:pt>
                <c:pt idx="1771" formatCode="#,##0.0">
                  <c:v>0</c:v>
                </c:pt>
                <c:pt idx="1772" formatCode="#,##0.0">
                  <c:v>0</c:v>
                </c:pt>
                <c:pt idx="1773" formatCode="#,##0.0">
                  <c:v>0</c:v>
                </c:pt>
                <c:pt idx="1774" formatCode="#,##0.0">
                  <c:v>0</c:v>
                </c:pt>
                <c:pt idx="1775" formatCode="#,##0.0">
                  <c:v>0</c:v>
                </c:pt>
                <c:pt idx="1776" formatCode="#,##0.0">
                  <c:v>0</c:v>
                </c:pt>
                <c:pt idx="1777" formatCode="#,##0.0">
                  <c:v>0</c:v>
                </c:pt>
                <c:pt idx="1778" formatCode="#,##0.0">
                  <c:v>0</c:v>
                </c:pt>
                <c:pt idx="1779" formatCode="#,##0.0">
                  <c:v>0</c:v>
                </c:pt>
                <c:pt idx="1780" formatCode="#,##0.0">
                  <c:v>0</c:v>
                </c:pt>
                <c:pt idx="1781" formatCode="#,##0.0">
                  <c:v>0</c:v>
                </c:pt>
                <c:pt idx="1782" formatCode="#,##0.0">
                  <c:v>0</c:v>
                </c:pt>
                <c:pt idx="1783" formatCode="#,##0.0">
                  <c:v>0</c:v>
                </c:pt>
                <c:pt idx="1784" formatCode="#,##0.0">
                  <c:v>0</c:v>
                </c:pt>
                <c:pt idx="1785" formatCode="#,##0.0">
                  <c:v>0</c:v>
                </c:pt>
                <c:pt idx="1786" formatCode="#,##0.0">
                  <c:v>0</c:v>
                </c:pt>
                <c:pt idx="1787" formatCode="#,##0.0">
                  <c:v>0</c:v>
                </c:pt>
                <c:pt idx="1788" formatCode="#,##0.0">
                  <c:v>0</c:v>
                </c:pt>
                <c:pt idx="1789" formatCode="#,##0.0">
                  <c:v>0</c:v>
                </c:pt>
                <c:pt idx="1790" formatCode="#,##0.0">
                  <c:v>0</c:v>
                </c:pt>
                <c:pt idx="1791" formatCode="#,##0.0">
                  <c:v>0</c:v>
                </c:pt>
                <c:pt idx="1792" formatCode="#,##0.0">
                  <c:v>0</c:v>
                </c:pt>
                <c:pt idx="1793" formatCode="#,##0.0">
                  <c:v>0</c:v>
                </c:pt>
                <c:pt idx="1794" formatCode="#,##0.0">
                  <c:v>0</c:v>
                </c:pt>
                <c:pt idx="1795" formatCode="#,##0.0">
                  <c:v>0</c:v>
                </c:pt>
                <c:pt idx="1796" formatCode="#,##0.0">
                  <c:v>0</c:v>
                </c:pt>
                <c:pt idx="1797" formatCode="#,##0.0">
                  <c:v>0</c:v>
                </c:pt>
                <c:pt idx="1798" formatCode="#,##0.0">
                  <c:v>0</c:v>
                </c:pt>
                <c:pt idx="1799" formatCode="#,##0.0">
                  <c:v>0</c:v>
                </c:pt>
                <c:pt idx="1800" formatCode="#,##0.0">
                  <c:v>0</c:v>
                </c:pt>
                <c:pt idx="1801" formatCode="#,##0.0">
                  <c:v>0</c:v>
                </c:pt>
                <c:pt idx="1802" formatCode="#,##0.0">
                  <c:v>0</c:v>
                </c:pt>
                <c:pt idx="1803" formatCode="#,##0.0">
                  <c:v>0</c:v>
                </c:pt>
                <c:pt idx="1805" formatCode="#,##0.0">
                  <c:v>0</c:v>
                </c:pt>
                <c:pt idx="1806" formatCode="#,##0.0">
                  <c:v>0</c:v>
                </c:pt>
                <c:pt idx="1807" formatCode="#,##0.0">
                  <c:v>0</c:v>
                </c:pt>
                <c:pt idx="1808" formatCode="#,##0.0">
                  <c:v>0</c:v>
                </c:pt>
                <c:pt idx="1809" formatCode="#,##0.0">
                  <c:v>0</c:v>
                </c:pt>
                <c:pt idx="1810" formatCode="#,##0.0">
                  <c:v>0</c:v>
                </c:pt>
                <c:pt idx="1811" formatCode="#,##0.0">
                  <c:v>0</c:v>
                </c:pt>
                <c:pt idx="1812" formatCode="#,##0.0">
                  <c:v>0</c:v>
                </c:pt>
                <c:pt idx="1813" formatCode="#,##0.0">
                  <c:v>0</c:v>
                </c:pt>
                <c:pt idx="1814" formatCode="#,##0.0">
                  <c:v>0</c:v>
                </c:pt>
                <c:pt idx="1815" formatCode="#,##0.0">
                  <c:v>0</c:v>
                </c:pt>
                <c:pt idx="1816" formatCode="#,##0.0">
                  <c:v>0</c:v>
                </c:pt>
                <c:pt idx="1817" formatCode="#,##0.0">
                  <c:v>0</c:v>
                </c:pt>
                <c:pt idx="1818" formatCode="#,##0.0">
                  <c:v>0</c:v>
                </c:pt>
                <c:pt idx="1819" formatCode="#,##0.0">
                  <c:v>0</c:v>
                </c:pt>
                <c:pt idx="1820" formatCode="#,##0.0">
                  <c:v>0</c:v>
                </c:pt>
                <c:pt idx="1821" formatCode="#,##0.0">
                  <c:v>0</c:v>
                </c:pt>
                <c:pt idx="1822" formatCode="#,##0.0">
                  <c:v>0</c:v>
                </c:pt>
                <c:pt idx="1823" formatCode="#,##0.0">
                  <c:v>0</c:v>
                </c:pt>
                <c:pt idx="1824" formatCode="#,##0.0">
                  <c:v>0</c:v>
                </c:pt>
                <c:pt idx="1825" formatCode="#,##0.0">
                  <c:v>0</c:v>
                </c:pt>
                <c:pt idx="1826" formatCode="#,##0.0">
                  <c:v>0</c:v>
                </c:pt>
                <c:pt idx="1827" formatCode="#,##0.0">
                  <c:v>0</c:v>
                </c:pt>
                <c:pt idx="1828" formatCode="#,##0.0">
                  <c:v>0</c:v>
                </c:pt>
                <c:pt idx="1829" formatCode="#,##0.0">
                  <c:v>0</c:v>
                </c:pt>
                <c:pt idx="1830" formatCode="#,##0.0">
                  <c:v>0</c:v>
                </c:pt>
                <c:pt idx="1831" formatCode="#,##0.0">
                  <c:v>0</c:v>
                </c:pt>
                <c:pt idx="1832" formatCode="#,##0.0">
                  <c:v>0</c:v>
                </c:pt>
                <c:pt idx="1833" formatCode="#,##0.0">
                  <c:v>0</c:v>
                </c:pt>
                <c:pt idx="1834" formatCode="#,##0.0">
                  <c:v>0</c:v>
                </c:pt>
                <c:pt idx="1835" formatCode="#,##0.0">
                  <c:v>0</c:v>
                </c:pt>
                <c:pt idx="1836" formatCode="#,##0.0">
                  <c:v>0</c:v>
                </c:pt>
                <c:pt idx="1837" formatCode="#,##0.0">
                  <c:v>0</c:v>
                </c:pt>
                <c:pt idx="1838" formatCode="#,##0.0">
                  <c:v>0</c:v>
                </c:pt>
                <c:pt idx="1839" formatCode="#,##0.0">
                  <c:v>0</c:v>
                </c:pt>
                <c:pt idx="1840" formatCode="#,##0.0">
                  <c:v>0</c:v>
                </c:pt>
                <c:pt idx="1841" formatCode="#,##0.0">
                  <c:v>0</c:v>
                </c:pt>
                <c:pt idx="1842" formatCode="#,##0.0">
                  <c:v>0</c:v>
                </c:pt>
                <c:pt idx="1843" formatCode="#,##0.0">
                  <c:v>0</c:v>
                </c:pt>
                <c:pt idx="1844" formatCode="#,##0.0">
                  <c:v>0</c:v>
                </c:pt>
                <c:pt idx="1845" formatCode="#,##0.0">
                  <c:v>0</c:v>
                </c:pt>
                <c:pt idx="1846" formatCode="#,##0.0">
                  <c:v>0</c:v>
                </c:pt>
                <c:pt idx="1847" formatCode="#,##0.0">
                  <c:v>0</c:v>
                </c:pt>
                <c:pt idx="1848" formatCode="#,##0.0">
                  <c:v>0</c:v>
                </c:pt>
                <c:pt idx="1849" formatCode="#,##0.0">
                  <c:v>0</c:v>
                </c:pt>
                <c:pt idx="1850" formatCode="#,##0.0">
                  <c:v>0</c:v>
                </c:pt>
                <c:pt idx="1851" formatCode="#,##0.0">
                  <c:v>0</c:v>
                </c:pt>
                <c:pt idx="1852" formatCode="#,##0.0">
                  <c:v>0</c:v>
                </c:pt>
                <c:pt idx="1853" formatCode="#,##0.0">
                  <c:v>0</c:v>
                </c:pt>
                <c:pt idx="1854" formatCode="#,##0.0">
                  <c:v>0</c:v>
                </c:pt>
                <c:pt idx="1855" formatCode="#,##0.0">
                  <c:v>0</c:v>
                </c:pt>
                <c:pt idx="1856" formatCode="#,##0.0">
                  <c:v>0</c:v>
                </c:pt>
                <c:pt idx="1857" formatCode="#,##0.0">
                  <c:v>0</c:v>
                </c:pt>
                <c:pt idx="1858" formatCode="#,##0.0">
                  <c:v>0</c:v>
                </c:pt>
                <c:pt idx="1859" formatCode="#,##0.0">
                  <c:v>0</c:v>
                </c:pt>
                <c:pt idx="1860" formatCode="#,##0.0">
                  <c:v>0</c:v>
                </c:pt>
                <c:pt idx="1861" formatCode="#,##0.0">
                  <c:v>0</c:v>
                </c:pt>
                <c:pt idx="1862" formatCode="#,##0.0">
                  <c:v>0</c:v>
                </c:pt>
                <c:pt idx="1863" formatCode="#,##0.0">
                  <c:v>0</c:v>
                </c:pt>
                <c:pt idx="1864" formatCode="#,##0.0">
                  <c:v>0</c:v>
                </c:pt>
                <c:pt idx="1865" formatCode="#,##0.0">
                  <c:v>0</c:v>
                </c:pt>
                <c:pt idx="1866" formatCode="#,##0.0">
                  <c:v>0</c:v>
                </c:pt>
                <c:pt idx="1867" formatCode="#,##0.0">
                  <c:v>0</c:v>
                </c:pt>
                <c:pt idx="1868" formatCode="#,##0.0">
                  <c:v>0</c:v>
                </c:pt>
                <c:pt idx="1869" formatCode="#,##0.0">
                  <c:v>0</c:v>
                </c:pt>
                <c:pt idx="1870" formatCode="#,##0.0">
                  <c:v>0</c:v>
                </c:pt>
                <c:pt idx="1871" formatCode="#,##0.0">
                  <c:v>0</c:v>
                </c:pt>
                <c:pt idx="1872" formatCode="#,##0.0">
                  <c:v>0</c:v>
                </c:pt>
                <c:pt idx="1873" formatCode="#,##0.0">
                  <c:v>0</c:v>
                </c:pt>
                <c:pt idx="1874" formatCode="#,##0.0">
                  <c:v>0</c:v>
                </c:pt>
                <c:pt idx="1875" formatCode="#,##0.0">
                  <c:v>0</c:v>
                </c:pt>
                <c:pt idx="1876" formatCode="#,##0.0">
                  <c:v>0</c:v>
                </c:pt>
                <c:pt idx="1877" formatCode="#,##0.0">
                  <c:v>0</c:v>
                </c:pt>
                <c:pt idx="1878" formatCode="#,##0.0">
                  <c:v>0</c:v>
                </c:pt>
                <c:pt idx="1879" formatCode="#,##0.0">
                  <c:v>0</c:v>
                </c:pt>
                <c:pt idx="1880" formatCode="#,##0.0">
                  <c:v>0</c:v>
                </c:pt>
                <c:pt idx="1881" formatCode="#,##0.0">
                  <c:v>0</c:v>
                </c:pt>
                <c:pt idx="1882" formatCode="#,##0.0">
                  <c:v>0</c:v>
                </c:pt>
                <c:pt idx="1883" formatCode="#,##0.0">
                  <c:v>0</c:v>
                </c:pt>
                <c:pt idx="1884" formatCode="#,##0.0">
                  <c:v>0</c:v>
                </c:pt>
                <c:pt idx="1885" formatCode="#,##0.0">
                  <c:v>0</c:v>
                </c:pt>
                <c:pt idx="1886" formatCode="#,##0.0">
                  <c:v>0</c:v>
                </c:pt>
                <c:pt idx="1887" formatCode="#,##0.0">
                  <c:v>0</c:v>
                </c:pt>
                <c:pt idx="1888" formatCode="#,##0.0">
                  <c:v>0</c:v>
                </c:pt>
                <c:pt idx="1889" formatCode="#,##0.0">
                  <c:v>0</c:v>
                </c:pt>
                <c:pt idx="1890" formatCode="#,##0.0">
                  <c:v>0</c:v>
                </c:pt>
                <c:pt idx="1891" formatCode="#,##0.0">
                  <c:v>0</c:v>
                </c:pt>
                <c:pt idx="1892" formatCode="#,##0.0">
                  <c:v>0</c:v>
                </c:pt>
                <c:pt idx="1893" formatCode="#,##0.0">
                  <c:v>0</c:v>
                </c:pt>
                <c:pt idx="1894" formatCode="#,##0.0">
                  <c:v>0</c:v>
                </c:pt>
                <c:pt idx="1895" formatCode="#,##0.0">
                  <c:v>0</c:v>
                </c:pt>
                <c:pt idx="1896" formatCode="#,##0.0">
                  <c:v>0</c:v>
                </c:pt>
                <c:pt idx="1897" formatCode="#,##0.0">
                  <c:v>0</c:v>
                </c:pt>
                <c:pt idx="1898" formatCode="#,##0.0">
                  <c:v>0</c:v>
                </c:pt>
                <c:pt idx="1899" formatCode="#,##0.0">
                  <c:v>0</c:v>
                </c:pt>
                <c:pt idx="1900" formatCode="#,##0.0">
                  <c:v>0</c:v>
                </c:pt>
                <c:pt idx="1901" formatCode="#,##0.0">
                  <c:v>0</c:v>
                </c:pt>
                <c:pt idx="1902" formatCode="#,##0.0">
                  <c:v>0</c:v>
                </c:pt>
                <c:pt idx="1903" formatCode="#,##0.0">
                  <c:v>0</c:v>
                </c:pt>
                <c:pt idx="1904" formatCode="#,##0.0">
                  <c:v>0</c:v>
                </c:pt>
                <c:pt idx="1905" formatCode="#,##0.0">
                  <c:v>0</c:v>
                </c:pt>
                <c:pt idx="1906" formatCode="#,##0.0">
                  <c:v>0</c:v>
                </c:pt>
                <c:pt idx="1907" formatCode="#,##0.0">
                  <c:v>0</c:v>
                </c:pt>
                <c:pt idx="1908" formatCode="#,##0.0">
                  <c:v>0</c:v>
                </c:pt>
                <c:pt idx="1909" formatCode="#,##0.0">
                  <c:v>0</c:v>
                </c:pt>
                <c:pt idx="1910" formatCode="#,##0.0">
                  <c:v>0</c:v>
                </c:pt>
                <c:pt idx="1911" formatCode="#,##0.0">
                  <c:v>0</c:v>
                </c:pt>
                <c:pt idx="1912" formatCode="#,##0.0">
                  <c:v>0</c:v>
                </c:pt>
                <c:pt idx="1913" formatCode="#,##0.0">
                  <c:v>0</c:v>
                </c:pt>
                <c:pt idx="1914" formatCode="#,##0.0">
                  <c:v>0</c:v>
                </c:pt>
                <c:pt idx="1915" formatCode="#,##0.0">
                  <c:v>0</c:v>
                </c:pt>
                <c:pt idx="1916" formatCode="#,##0.0">
                  <c:v>0</c:v>
                </c:pt>
                <c:pt idx="1917" formatCode="#,##0.0">
                  <c:v>0</c:v>
                </c:pt>
                <c:pt idx="1918" formatCode="#,##0.0">
                  <c:v>0</c:v>
                </c:pt>
                <c:pt idx="1919" formatCode="#,##0.0">
                  <c:v>0</c:v>
                </c:pt>
                <c:pt idx="1920" formatCode="#,##0.0">
                  <c:v>0</c:v>
                </c:pt>
                <c:pt idx="1921" formatCode="#,##0.0">
                  <c:v>0</c:v>
                </c:pt>
                <c:pt idx="1922" formatCode="#,##0.0">
                  <c:v>0</c:v>
                </c:pt>
                <c:pt idx="1923" formatCode="#,##0.0">
                  <c:v>0</c:v>
                </c:pt>
                <c:pt idx="1924" formatCode="#,##0.0">
                  <c:v>0</c:v>
                </c:pt>
                <c:pt idx="1925" formatCode="#,##0.0">
                  <c:v>0</c:v>
                </c:pt>
                <c:pt idx="1926" formatCode="#,##0.0">
                  <c:v>0</c:v>
                </c:pt>
                <c:pt idx="1927" formatCode="#,##0.0">
                  <c:v>0</c:v>
                </c:pt>
                <c:pt idx="1928" formatCode="#,##0.0">
                  <c:v>0</c:v>
                </c:pt>
                <c:pt idx="1929" formatCode="#,##0.0">
                  <c:v>0</c:v>
                </c:pt>
                <c:pt idx="1930" formatCode="#,##0.0">
                  <c:v>0</c:v>
                </c:pt>
                <c:pt idx="1931" formatCode="#,##0.0">
                  <c:v>0</c:v>
                </c:pt>
                <c:pt idx="1932" formatCode="#,##0.0">
                  <c:v>0</c:v>
                </c:pt>
                <c:pt idx="1933" formatCode="#,##0.0">
                  <c:v>0</c:v>
                </c:pt>
                <c:pt idx="1934" formatCode="#,##0.0">
                  <c:v>0</c:v>
                </c:pt>
                <c:pt idx="1935" formatCode="#,##0.0">
                  <c:v>0</c:v>
                </c:pt>
                <c:pt idx="1936" formatCode="#,##0.0">
                  <c:v>0</c:v>
                </c:pt>
                <c:pt idx="1937" formatCode="#,##0.0">
                  <c:v>0</c:v>
                </c:pt>
                <c:pt idx="1938" formatCode="#,##0.0">
                  <c:v>0</c:v>
                </c:pt>
                <c:pt idx="1939" formatCode="#,##0.0">
                  <c:v>0</c:v>
                </c:pt>
                <c:pt idx="1940" formatCode="#,##0.0">
                  <c:v>0</c:v>
                </c:pt>
                <c:pt idx="1941" formatCode="#,##0.0">
                  <c:v>0</c:v>
                </c:pt>
                <c:pt idx="1942" formatCode="#,##0.0">
                  <c:v>0</c:v>
                </c:pt>
                <c:pt idx="1943" formatCode="#,##0.0">
                  <c:v>0</c:v>
                </c:pt>
                <c:pt idx="1944" formatCode="#,##0.0">
                  <c:v>0</c:v>
                </c:pt>
                <c:pt idx="1945" formatCode="#,##0.0">
                  <c:v>0</c:v>
                </c:pt>
                <c:pt idx="1946" formatCode="#,##0.0">
                  <c:v>0</c:v>
                </c:pt>
                <c:pt idx="1947" formatCode="#,##0.0">
                  <c:v>0</c:v>
                </c:pt>
                <c:pt idx="1948" formatCode="#,##0.0">
                  <c:v>0</c:v>
                </c:pt>
                <c:pt idx="1949" formatCode="#,##0.0">
                  <c:v>0</c:v>
                </c:pt>
                <c:pt idx="1950" formatCode="#,##0.0">
                  <c:v>0</c:v>
                </c:pt>
                <c:pt idx="1951" formatCode="#,##0.0">
                  <c:v>0</c:v>
                </c:pt>
                <c:pt idx="1952" formatCode="#,##0.0">
                  <c:v>0</c:v>
                </c:pt>
                <c:pt idx="1953" formatCode="#,##0.0">
                  <c:v>0</c:v>
                </c:pt>
                <c:pt idx="1954" formatCode="#,##0.0">
                  <c:v>0</c:v>
                </c:pt>
                <c:pt idx="1955" formatCode="#,##0.0">
                  <c:v>0</c:v>
                </c:pt>
                <c:pt idx="1956" formatCode="#,##0.0">
                  <c:v>0</c:v>
                </c:pt>
                <c:pt idx="1957" formatCode="#,##0.0">
                  <c:v>0</c:v>
                </c:pt>
                <c:pt idx="1958" formatCode="#,##0.0">
                  <c:v>0</c:v>
                </c:pt>
                <c:pt idx="1959" formatCode="#,##0.0">
                  <c:v>0</c:v>
                </c:pt>
                <c:pt idx="1960" formatCode="#,##0.0">
                  <c:v>0</c:v>
                </c:pt>
                <c:pt idx="1961" formatCode="#,##0.0">
                  <c:v>0</c:v>
                </c:pt>
                <c:pt idx="1962" formatCode="#,##0.0">
                  <c:v>0</c:v>
                </c:pt>
                <c:pt idx="1963" formatCode="#,##0.0">
                  <c:v>0</c:v>
                </c:pt>
                <c:pt idx="1964" formatCode="#,##0.0">
                  <c:v>0</c:v>
                </c:pt>
                <c:pt idx="1965" formatCode="#,##0.0">
                  <c:v>0</c:v>
                </c:pt>
                <c:pt idx="1966" formatCode="#,##0.0">
                  <c:v>0</c:v>
                </c:pt>
                <c:pt idx="1967" formatCode="#,##0.0">
                  <c:v>0</c:v>
                </c:pt>
                <c:pt idx="1968" formatCode="#,##0.0">
                  <c:v>0</c:v>
                </c:pt>
                <c:pt idx="1969" formatCode="#,##0.0">
                  <c:v>0</c:v>
                </c:pt>
                <c:pt idx="1970" formatCode="#,##0.0">
                  <c:v>0</c:v>
                </c:pt>
                <c:pt idx="1971" formatCode="#,##0.0">
                  <c:v>0</c:v>
                </c:pt>
                <c:pt idx="1972" formatCode="#,##0.0">
                  <c:v>0</c:v>
                </c:pt>
                <c:pt idx="1973" formatCode="#,##0.0">
                  <c:v>0</c:v>
                </c:pt>
                <c:pt idx="1974" formatCode="#,##0.0">
                  <c:v>0</c:v>
                </c:pt>
                <c:pt idx="1975" formatCode="#,##0.0">
                  <c:v>0</c:v>
                </c:pt>
                <c:pt idx="1976" formatCode="#,##0.0">
                  <c:v>0</c:v>
                </c:pt>
                <c:pt idx="1977" formatCode="#,##0.0">
                  <c:v>0</c:v>
                </c:pt>
                <c:pt idx="1978" formatCode="#,##0.0">
                  <c:v>0</c:v>
                </c:pt>
                <c:pt idx="1979" formatCode="#,##0.0">
                  <c:v>0</c:v>
                </c:pt>
                <c:pt idx="1980" formatCode="#,##0.0">
                  <c:v>0</c:v>
                </c:pt>
                <c:pt idx="1981" formatCode="#,##0.0">
                  <c:v>0</c:v>
                </c:pt>
                <c:pt idx="1982" formatCode="#,##0.0">
                  <c:v>0</c:v>
                </c:pt>
                <c:pt idx="1983" formatCode="#,##0.0">
                  <c:v>0</c:v>
                </c:pt>
                <c:pt idx="1984" formatCode="#,##0.0">
                  <c:v>0</c:v>
                </c:pt>
                <c:pt idx="1985" formatCode="#,##0.0">
                  <c:v>0</c:v>
                </c:pt>
                <c:pt idx="1986" formatCode="#,##0.0">
                  <c:v>0</c:v>
                </c:pt>
                <c:pt idx="1987" formatCode="#,##0.0">
                  <c:v>0</c:v>
                </c:pt>
                <c:pt idx="1988" formatCode="#,##0.0">
                  <c:v>0</c:v>
                </c:pt>
                <c:pt idx="1989" formatCode="#,##0.0">
                  <c:v>0</c:v>
                </c:pt>
                <c:pt idx="1990" formatCode="#,##0.0">
                  <c:v>0</c:v>
                </c:pt>
                <c:pt idx="1991" formatCode="#,##0.0">
                  <c:v>0</c:v>
                </c:pt>
                <c:pt idx="1992" formatCode="#,##0.0">
                  <c:v>0</c:v>
                </c:pt>
                <c:pt idx="1993" formatCode="#,##0.0">
                  <c:v>0</c:v>
                </c:pt>
                <c:pt idx="1994" formatCode="#,##0.0">
                  <c:v>0</c:v>
                </c:pt>
                <c:pt idx="1995" formatCode="#,##0.0">
                  <c:v>0</c:v>
                </c:pt>
                <c:pt idx="1996" formatCode="#,##0.0">
                  <c:v>0</c:v>
                </c:pt>
                <c:pt idx="1997" formatCode="#,##0.0">
                  <c:v>0</c:v>
                </c:pt>
                <c:pt idx="1998" formatCode="#,##0.0">
                  <c:v>0</c:v>
                </c:pt>
                <c:pt idx="1999" formatCode="#,##0.0">
                  <c:v>0</c:v>
                </c:pt>
                <c:pt idx="2000" formatCode="#,##0.0">
                  <c:v>0</c:v>
                </c:pt>
                <c:pt idx="2001" formatCode="#,##0.0">
                  <c:v>0</c:v>
                </c:pt>
                <c:pt idx="2002" formatCode="#,##0.0">
                  <c:v>0</c:v>
                </c:pt>
                <c:pt idx="2003" formatCode="#,##0.0">
                  <c:v>0</c:v>
                </c:pt>
                <c:pt idx="2004" formatCode="#,##0.0">
                  <c:v>0</c:v>
                </c:pt>
                <c:pt idx="2005" formatCode="#,##0.0">
                  <c:v>0</c:v>
                </c:pt>
                <c:pt idx="2006" formatCode="#,##0.0">
                  <c:v>0</c:v>
                </c:pt>
                <c:pt idx="2007" formatCode="#,##0.0">
                  <c:v>0</c:v>
                </c:pt>
                <c:pt idx="2008" formatCode="#,##0.0">
                  <c:v>0</c:v>
                </c:pt>
                <c:pt idx="2009" formatCode="#,##0.0">
                  <c:v>0</c:v>
                </c:pt>
                <c:pt idx="2010" formatCode="#,##0.0">
                  <c:v>0</c:v>
                </c:pt>
                <c:pt idx="2011" formatCode="#,##0.0">
                  <c:v>0</c:v>
                </c:pt>
                <c:pt idx="2012" formatCode="#,##0.0">
                  <c:v>0</c:v>
                </c:pt>
                <c:pt idx="2013" formatCode="#,##0.0">
                  <c:v>0</c:v>
                </c:pt>
                <c:pt idx="2014" formatCode="#,##0.0">
                  <c:v>0</c:v>
                </c:pt>
                <c:pt idx="2015" formatCode="#,##0.0">
                  <c:v>0</c:v>
                </c:pt>
                <c:pt idx="2016" formatCode="#,##0.0">
                  <c:v>0</c:v>
                </c:pt>
                <c:pt idx="2017" formatCode="#,##0.0">
                  <c:v>0</c:v>
                </c:pt>
                <c:pt idx="2018" formatCode="#,##0.0">
                  <c:v>0</c:v>
                </c:pt>
                <c:pt idx="2019" formatCode="#,##0.0">
                  <c:v>0</c:v>
                </c:pt>
                <c:pt idx="2020" formatCode="#,##0.0">
                  <c:v>0</c:v>
                </c:pt>
                <c:pt idx="2021" formatCode="#,##0.0">
                  <c:v>0</c:v>
                </c:pt>
                <c:pt idx="2022" formatCode="#,##0.0">
                  <c:v>0</c:v>
                </c:pt>
                <c:pt idx="2027" formatCode="#,##0.0">
                  <c:v>0</c:v>
                </c:pt>
                <c:pt idx="2028" formatCode="#,##0.0">
                  <c:v>0</c:v>
                </c:pt>
                <c:pt idx="2029" formatCode="#,##0.0">
                  <c:v>0</c:v>
                </c:pt>
                <c:pt idx="2030" formatCode="#,##0.0">
                  <c:v>0</c:v>
                </c:pt>
                <c:pt idx="2031" formatCode="#,##0.0">
                  <c:v>0</c:v>
                </c:pt>
                <c:pt idx="2032" formatCode="#,##0.0">
                  <c:v>0</c:v>
                </c:pt>
                <c:pt idx="2033" formatCode="#,##0.0">
                  <c:v>0</c:v>
                </c:pt>
                <c:pt idx="2034" formatCode="#,##0.0">
                  <c:v>0</c:v>
                </c:pt>
                <c:pt idx="2035" formatCode="#,##0.0">
                  <c:v>0</c:v>
                </c:pt>
                <c:pt idx="2036" formatCode="#,##0.0">
                  <c:v>0</c:v>
                </c:pt>
                <c:pt idx="2037" formatCode="#,##0.0">
                  <c:v>0</c:v>
                </c:pt>
                <c:pt idx="2038" formatCode="#,##0.0">
                  <c:v>0</c:v>
                </c:pt>
                <c:pt idx="2039" formatCode="#,##0.0">
                  <c:v>0</c:v>
                </c:pt>
                <c:pt idx="2040" formatCode="#,##0.0">
                  <c:v>0</c:v>
                </c:pt>
                <c:pt idx="2041" formatCode="#,##0.0">
                  <c:v>0</c:v>
                </c:pt>
                <c:pt idx="2042" formatCode="#,##0.0">
                  <c:v>0</c:v>
                </c:pt>
                <c:pt idx="2043" formatCode="#,##0.0">
                  <c:v>0</c:v>
                </c:pt>
                <c:pt idx="2044" formatCode="#,##0.0">
                  <c:v>0</c:v>
                </c:pt>
                <c:pt idx="2045" formatCode="#,##0.0">
                  <c:v>0</c:v>
                </c:pt>
                <c:pt idx="2046" formatCode="#,##0.0">
                  <c:v>0</c:v>
                </c:pt>
                <c:pt idx="2047" formatCode="#,##0.0">
                  <c:v>0</c:v>
                </c:pt>
                <c:pt idx="2048" formatCode="#,##0.0">
                  <c:v>0</c:v>
                </c:pt>
                <c:pt idx="2049" formatCode="#,##0.0">
                  <c:v>0</c:v>
                </c:pt>
                <c:pt idx="2050" formatCode="#,##0.0">
                  <c:v>0</c:v>
                </c:pt>
                <c:pt idx="2051" formatCode="#,##0.0">
                  <c:v>0</c:v>
                </c:pt>
                <c:pt idx="2052" formatCode="#,##0.0">
                  <c:v>0</c:v>
                </c:pt>
                <c:pt idx="2053" formatCode="#,##0.0">
                  <c:v>0</c:v>
                </c:pt>
                <c:pt idx="2054" formatCode="#,##0.0">
                  <c:v>0</c:v>
                </c:pt>
                <c:pt idx="2055" formatCode="#,##0.0">
                  <c:v>0</c:v>
                </c:pt>
                <c:pt idx="2056" formatCode="#,##0.0">
                  <c:v>0</c:v>
                </c:pt>
                <c:pt idx="2057" formatCode="#,##0.0">
                  <c:v>0</c:v>
                </c:pt>
                <c:pt idx="2058" formatCode="#,##0.0">
                  <c:v>0</c:v>
                </c:pt>
                <c:pt idx="2059" formatCode="#,##0.0">
                  <c:v>0</c:v>
                </c:pt>
                <c:pt idx="2060" formatCode="#,##0.0">
                  <c:v>0</c:v>
                </c:pt>
                <c:pt idx="2061" formatCode="#,##0.0">
                  <c:v>0</c:v>
                </c:pt>
                <c:pt idx="2062" formatCode="#,##0.0">
                  <c:v>0</c:v>
                </c:pt>
                <c:pt idx="2063" formatCode="#,##0.0">
                  <c:v>0</c:v>
                </c:pt>
                <c:pt idx="2064" formatCode="#,##0.0">
                  <c:v>0</c:v>
                </c:pt>
                <c:pt idx="2065" formatCode="#,##0.0">
                  <c:v>0</c:v>
                </c:pt>
                <c:pt idx="2066" formatCode="#,##0.0">
                  <c:v>0</c:v>
                </c:pt>
                <c:pt idx="2067" formatCode="#,##0.0">
                  <c:v>0</c:v>
                </c:pt>
                <c:pt idx="2068" formatCode="#,##0.0">
                  <c:v>0</c:v>
                </c:pt>
                <c:pt idx="2069" formatCode="#,##0.0">
                  <c:v>0</c:v>
                </c:pt>
                <c:pt idx="2070" formatCode="#,##0.0">
                  <c:v>0</c:v>
                </c:pt>
                <c:pt idx="2071" formatCode="#,##0.0">
                  <c:v>0</c:v>
                </c:pt>
                <c:pt idx="2072" formatCode="#,##0.0">
                  <c:v>0</c:v>
                </c:pt>
                <c:pt idx="2073" formatCode="#,##0.0">
                  <c:v>0</c:v>
                </c:pt>
                <c:pt idx="2074" formatCode="#,##0.0">
                  <c:v>0</c:v>
                </c:pt>
                <c:pt idx="2075" formatCode="#,##0.0">
                  <c:v>0</c:v>
                </c:pt>
                <c:pt idx="2076" formatCode="#,##0.0">
                  <c:v>0</c:v>
                </c:pt>
                <c:pt idx="2077" formatCode="#,##0.0">
                  <c:v>0</c:v>
                </c:pt>
                <c:pt idx="2078" formatCode="#,##0.0">
                  <c:v>0</c:v>
                </c:pt>
                <c:pt idx="2079" formatCode="#,##0.0">
                  <c:v>0</c:v>
                </c:pt>
                <c:pt idx="2080" formatCode="#,##0.0">
                  <c:v>0</c:v>
                </c:pt>
                <c:pt idx="2081" formatCode="#,##0.0">
                  <c:v>0</c:v>
                </c:pt>
                <c:pt idx="2082" formatCode="#,##0.0">
                  <c:v>0</c:v>
                </c:pt>
                <c:pt idx="2083" formatCode="#,##0.0">
                  <c:v>0</c:v>
                </c:pt>
                <c:pt idx="2084" formatCode="#,##0.0">
                  <c:v>0</c:v>
                </c:pt>
                <c:pt idx="2085" formatCode="#,##0.0">
                  <c:v>0</c:v>
                </c:pt>
                <c:pt idx="2086" formatCode="#,##0.0">
                  <c:v>0</c:v>
                </c:pt>
                <c:pt idx="2087" formatCode="#,##0.0">
                  <c:v>0</c:v>
                </c:pt>
                <c:pt idx="2088" formatCode="#,##0.0">
                  <c:v>0</c:v>
                </c:pt>
                <c:pt idx="2089" formatCode="#,##0.0">
                  <c:v>0</c:v>
                </c:pt>
                <c:pt idx="2090" formatCode="#,##0.0">
                  <c:v>0</c:v>
                </c:pt>
                <c:pt idx="2091" formatCode="#,##0.0">
                  <c:v>0</c:v>
                </c:pt>
                <c:pt idx="2092" formatCode="#,##0.0">
                  <c:v>0</c:v>
                </c:pt>
                <c:pt idx="2093" formatCode="#,##0.0">
                  <c:v>0</c:v>
                </c:pt>
                <c:pt idx="2094" formatCode="#,##0.0">
                  <c:v>0</c:v>
                </c:pt>
                <c:pt idx="2095" formatCode="#,##0.0">
                  <c:v>0</c:v>
                </c:pt>
                <c:pt idx="2096" formatCode="#,##0.0">
                  <c:v>0</c:v>
                </c:pt>
                <c:pt idx="2097" formatCode="#,##0.0">
                  <c:v>0</c:v>
                </c:pt>
                <c:pt idx="2098" formatCode="#,##0.0">
                  <c:v>0</c:v>
                </c:pt>
                <c:pt idx="2099" formatCode="#,##0.0">
                  <c:v>0</c:v>
                </c:pt>
                <c:pt idx="2100" formatCode="#,##0.0">
                  <c:v>0</c:v>
                </c:pt>
                <c:pt idx="2101" formatCode="#,##0.0">
                  <c:v>0</c:v>
                </c:pt>
                <c:pt idx="2102" formatCode="#,##0.0">
                  <c:v>0</c:v>
                </c:pt>
                <c:pt idx="2103" formatCode="#,##0.0">
                  <c:v>0</c:v>
                </c:pt>
                <c:pt idx="2104" formatCode="#,##0.0">
                  <c:v>0</c:v>
                </c:pt>
                <c:pt idx="2105" formatCode="#,##0.0">
                  <c:v>0</c:v>
                </c:pt>
                <c:pt idx="2106" formatCode="#,##0.0">
                  <c:v>0</c:v>
                </c:pt>
                <c:pt idx="2107" formatCode="#,##0.0">
                  <c:v>0</c:v>
                </c:pt>
                <c:pt idx="2108" formatCode="#,##0.0">
                  <c:v>0</c:v>
                </c:pt>
                <c:pt idx="2109" formatCode="#,##0.0">
                  <c:v>0</c:v>
                </c:pt>
                <c:pt idx="2110" formatCode="#,##0.0">
                  <c:v>0</c:v>
                </c:pt>
                <c:pt idx="2111" formatCode="#,##0.0">
                  <c:v>0</c:v>
                </c:pt>
                <c:pt idx="2112" formatCode="#,##0.0">
                  <c:v>0</c:v>
                </c:pt>
                <c:pt idx="2113" formatCode="#,##0.0">
                  <c:v>0</c:v>
                </c:pt>
                <c:pt idx="2114" formatCode="#,##0.0">
                  <c:v>0</c:v>
                </c:pt>
                <c:pt idx="2115" formatCode="#,##0.0">
                  <c:v>0</c:v>
                </c:pt>
                <c:pt idx="2116" formatCode="#,##0.0">
                  <c:v>0</c:v>
                </c:pt>
                <c:pt idx="2117" formatCode="#,##0.0">
                  <c:v>0</c:v>
                </c:pt>
                <c:pt idx="2118" formatCode="#,##0.0">
                  <c:v>0</c:v>
                </c:pt>
                <c:pt idx="2119" formatCode="#,##0.0">
                  <c:v>0</c:v>
                </c:pt>
                <c:pt idx="2120" formatCode="#,##0.0">
                  <c:v>0</c:v>
                </c:pt>
                <c:pt idx="2121" formatCode="#,##0.0">
                  <c:v>0</c:v>
                </c:pt>
                <c:pt idx="2122" formatCode="#,##0.0">
                  <c:v>0</c:v>
                </c:pt>
                <c:pt idx="2125" formatCode="#,##0.0">
                  <c:v>0</c:v>
                </c:pt>
                <c:pt idx="2127" formatCode="#,##0.0">
                  <c:v>0</c:v>
                </c:pt>
                <c:pt idx="2128" formatCode="#,##0.0">
                  <c:v>0</c:v>
                </c:pt>
                <c:pt idx="2129" formatCode="#,##0.0">
                  <c:v>0</c:v>
                </c:pt>
                <c:pt idx="2130" formatCode="#,##0.0">
                  <c:v>0</c:v>
                </c:pt>
                <c:pt idx="2131" formatCode="#,##0.0">
                  <c:v>0</c:v>
                </c:pt>
                <c:pt idx="2132" formatCode="#,##0.0">
                  <c:v>0</c:v>
                </c:pt>
                <c:pt idx="2133" formatCode="#,##0.0">
                  <c:v>0</c:v>
                </c:pt>
                <c:pt idx="2134" formatCode="#,##0.0">
                  <c:v>0</c:v>
                </c:pt>
                <c:pt idx="2135" formatCode="#,##0.0">
                  <c:v>0</c:v>
                </c:pt>
                <c:pt idx="2136" formatCode="#,##0.0">
                  <c:v>0</c:v>
                </c:pt>
                <c:pt idx="2137" formatCode="#,##0.0">
                  <c:v>0</c:v>
                </c:pt>
                <c:pt idx="2138" formatCode="#,##0.0">
                  <c:v>0</c:v>
                </c:pt>
                <c:pt idx="2139" formatCode="#,##0.0">
                  <c:v>0</c:v>
                </c:pt>
                <c:pt idx="2140" formatCode="#,##0.0">
                  <c:v>0</c:v>
                </c:pt>
                <c:pt idx="2141" formatCode="#,##0.0">
                  <c:v>0</c:v>
                </c:pt>
                <c:pt idx="2142" formatCode="#,##0.0">
                  <c:v>0</c:v>
                </c:pt>
                <c:pt idx="2143" formatCode="#,##0.0">
                  <c:v>0</c:v>
                </c:pt>
                <c:pt idx="2144" formatCode="#,##0.0">
                  <c:v>0</c:v>
                </c:pt>
                <c:pt idx="2145" formatCode="#,##0.0">
                  <c:v>0</c:v>
                </c:pt>
                <c:pt idx="2146" formatCode="#,##0.0">
                  <c:v>0</c:v>
                </c:pt>
                <c:pt idx="2147" formatCode="#,##0.0">
                  <c:v>0</c:v>
                </c:pt>
                <c:pt idx="2148" formatCode="#,##0.0">
                  <c:v>0</c:v>
                </c:pt>
                <c:pt idx="2149" formatCode="#,##0.0">
                  <c:v>0</c:v>
                </c:pt>
                <c:pt idx="2150" formatCode="#,##0.0">
                  <c:v>0</c:v>
                </c:pt>
                <c:pt idx="2151" formatCode="#,##0.0">
                  <c:v>0</c:v>
                </c:pt>
                <c:pt idx="2152" formatCode="#,##0.0">
                  <c:v>0</c:v>
                </c:pt>
                <c:pt idx="2153" formatCode="#,##0.0">
                  <c:v>0</c:v>
                </c:pt>
                <c:pt idx="2154" formatCode="#,##0.0">
                  <c:v>0</c:v>
                </c:pt>
                <c:pt idx="2155" formatCode="#,##0.0">
                  <c:v>0</c:v>
                </c:pt>
                <c:pt idx="2156" formatCode="#,##0.0">
                  <c:v>0</c:v>
                </c:pt>
                <c:pt idx="2157" formatCode="#,##0.0">
                  <c:v>0</c:v>
                </c:pt>
                <c:pt idx="2158" formatCode="#,##0.0">
                  <c:v>0</c:v>
                </c:pt>
                <c:pt idx="2159" formatCode="#,##0.0">
                  <c:v>0</c:v>
                </c:pt>
                <c:pt idx="2160" formatCode="#,##0.0">
                  <c:v>0</c:v>
                </c:pt>
                <c:pt idx="2161" formatCode="#,##0.0">
                  <c:v>0</c:v>
                </c:pt>
                <c:pt idx="2162" formatCode="#,##0.0">
                  <c:v>0</c:v>
                </c:pt>
                <c:pt idx="2163" formatCode="0.0">
                  <c:v>0</c:v>
                </c:pt>
                <c:pt idx="2164" formatCode="0.0">
                  <c:v>0</c:v>
                </c:pt>
                <c:pt idx="2165" formatCode="0.0">
                  <c:v>0</c:v>
                </c:pt>
                <c:pt idx="2166" formatCode="0">
                  <c:v>0</c:v>
                </c:pt>
                <c:pt idx="2167" formatCode="0">
                  <c:v>0</c:v>
                </c:pt>
                <c:pt idx="2168" formatCode="0">
                  <c:v>0</c:v>
                </c:pt>
                <c:pt idx="2169" formatCode="0">
                  <c:v>0</c:v>
                </c:pt>
                <c:pt idx="2170" formatCode="0">
                  <c:v>0</c:v>
                </c:pt>
                <c:pt idx="2171" formatCode="0">
                  <c:v>0</c:v>
                </c:pt>
                <c:pt idx="2172" formatCode="0">
                  <c:v>0</c:v>
                </c:pt>
                <c:pt idx="2173" formatCode="0">
                  <c:v>0</c:v>
                </c:pt>
                <c:pt idx="2174" formatCode="0">
                  <c:v>0</c:v>
                </c:pt>
                <c:pt idx="2175" formatCode="0.00">
                  <c:v>0</c:v>
                </c:pt>
                <c:pt idx="2176" formatCode="0.00">
                  <c:v>0</c:v>
                </c:pt>
                <c:pt idx="2177" formatCode="0.00">
                  <c:v>0</c:v>
                </c:pt>
                <c:pt idx="2178" formatCode="0.00">
                  <c:v>0</c:v>
                </c:pt>
                <c:pt idx="2179" formatCode="0.00">
                  <c:v>0</c:v>
                </c:pt>
                <c:pt idx="2180" formatCode="0.00">
                  <c:v>0</c:v>
                </c:pt>
                <c:pt idx="2181" formatCode="0.00">
                  <c:v>0</c:v>
                </c:pt>
                <c:pt idx="2182" formatCode="0.00">
                  <c:v>0</c:v>
                </c:pt>
                <c:pt idx="2183" formatCode="0.00">
                  <c:v>0</c:v>
                </c:pt>
                <c:pt idx="2184" formatCode="0.00">
                  <c:v>0</c:v>
                </c:pt>
                <c:pt idx="2185" formatCode="0.00">
                  <c:v>0</c:v>
                </c:pt>
                <c:pt idx="2186" formatCode="0.00">
                  <c:v>0</c:v>
                </c:pt>
                <c:pt idx="2187" formatCode="0.00">
                  <c:v>0</c:v>
                </c:pt>
                <c:pt idx="2188" formatCode="0.00">
                  <c:v>0</c:v>
                </c:pt>
                <c:pt idx="2189" formatCode="0.00">
                  <c:v>0</c:v>
                </c:pt>
                <c:pt idx="2190" formatCode="0.00">
                  <c:v>0</c:v>
                </c:pt>
                <c:pt idx="2191" formatCode="0.00">
                  <c:v>0</c:v>
                </c:pt>
                <c:pt idx="2192" formatCode="0">
                  <c:v>0</c:v>
                </c:pt>
                <c:pt idx="2193" formatCode="0.00">
                  <c:v>0</c:v>
                </c:pt>
                <c:pt idx="2194" formatCode="0.00">
                  <c:v>0</c:v>
                </c:pt>
                <c:pt idx="2195" formatCode="0.00">
                  <c:v>0</c:v>
                </c:pt>
                <c:pt idx="2196" formatCode="0.00">
                  <c:v>0</c:v>
                </c:pt>
                <c:pt idx="2197" formatCode="0.00">
                  <c:v>0</c:v>
                </c:pt>
                <c:pt idx="2198" formatCode="0.00">
                  <c:v>0</c:v>
                </c:pt>
                <c:pt idx="2199" formatCode="0.00">
                  <c:v>0</c:v>
                </c:pt>
                <c:pt idx="2200" formatCode="0.00">
                  <c:v>0</c:v>
                </c:pt>
                <c:pt idx="2201" formatCode="0.00">
                  <c:v>0</c:v>
                </c:pt>
                <c:pt idx="2202" formatCode="0.00">
                  <c:v>0</c:v>
                </c:pt>
                <c:pt idx="2203" formatCode="0">
                  <c:v>0</c:v>
                </c:pt>
                <c:pt idx="2204" formatCode="0">
                  <c:v>0</c:v>
                </c:pt>
                <c:pt idx="2205" formatCode="0">
                  <c:v>0</c:v>
                </c:pt>
                <c:pt idx="2206" formatCode="0.00">
                  <c:v>0</c:v>
                </c:pt>
                <c:pt idx="2207" formatCode="0.00">
                  <c:v>0</c:v>
                </c:pt>
                <c:pt idx="2208" formatCode="0.00">
                  <c:v>0</c:v>
                </c:pt>
                <c:pt idx="2209" formatCode="0.00">
                  <c:v>0</c:v>
                </c:pt>
                <c:pt idx="2210" formatCode="0.00">
                  <c:v>0</c:v>
                </c:pt>
                <c:pt idx="2211" formatCode="0.00">
                  <c:v>0</c:v>
                </c:pt>
                <c:pt idx="2212" formatCode="0.00">
                  <c:v>0</c:v>
                </c:pt>
                <c:pt idx="2213" formatCode="0">
                  <c:v>0</c:v>
                </c:pt>
                <c:pt idx="2214" formatCode="0">
                  <c:v>0</c:v>
                </c:pt>
                <c:pt idx="2215" formatCode="0.00">
                  <c:v>0</c:v>
                </c:pt>
                <c:pt idx="2216" formatCode="0.00">
                  <c:v>0</c:v>
                </c:pt>
                <c:pt idx="2217" formatCode="0.00">
                  <c:v>0</c:v>
                </c:pt>
                <c:pt idx="2218" formatCode="0">
                  <c:v>0</c:v>
                </c:pt>
                <c:pt idx="2219" formatCode="0">
                  <c:v>0</c:v>
                </c:pt>
                <c:pt idx="2220" formatCode="0.00">
                  <c:v>0</c:v>
                </c:pt>
                <c:pt idx="2221" formatCode="0.00">
                  <c:v>0</c:v>
                </c:pt>
                <c:pt idx="2222" formatCode="0.00">
                  <c:v>0</c:v>
                </c:pt>
                <c:pt idx="2223" formatCode="0.00">
                  <c:v>0</c:v>
                </c:pt>
                <c:pt idx="2224" formatCode="0.00">
                  <c:v>0</c:v>
                </c:pt>
                <c:pt idx="2225" formatCode="0">
                  <c:v>0</c:v>
                </c:pt>
                <c:pt idx="2226" formatCode="0.00">
                  <c:v>0</c:v>
                </c:pt>
                <c:pt idx="2227" formatCode="0">
                  <c:v>0</c:v>
                </c:pt>
                <c:pt idx="2228" formatCode="0">
                  <c:v>0</c:v>
                </c:pt>
                <c:pt idx="2229" formatCode="#,##0.0">
                  <c:v>0</c:v>
                </c:pt>
                <c:pt idx="2230" formatCode="#,##0.0">
                  <c:v>0</c:v>
                </c:pt>
                <c:pt idx="2231" formatCode="#,##0.0">
                  <c:v>0</c:v>
                </c:pt>
                <c:pt idx="2232" formatCode="#,##0.0">
                  <c:v>0</c:v>
                </c:pt>
                <c:pt idx="2233" formatCode="#,##0.0">
                  <c:v>0</c:v>
                </c:pt>
                <c:pt idx="2234" formatCode="#,##0.0">
                  <c:v>0</c:v>
                </c:pt>
                <c:pt idx="2235" formatCode="#,##0.0">
                  <c:v>0</c:v>
                </c:pt>
                <c:pt idx="2236" formatCode="#,##0.0">
                  <c:v>0</c:v>
                </c:pt>
                <c:pt idx="2237" formatCode="#,##0.0">
                  <c:v>0</c:v>
                </c:pt>
                <c:pt idx="2238" formatCode="#,##0.0">
                  <c:v>0</c:v>
                </c:pt>
                <c:pt idx="2239" formatCode="#,##0.0">
                  <c:v>0</c:v>
                </c:pt>
                <c:pt idx="2240" formatCode="#,##0.0">
                  <c:v>0</c:v>
                </c:pt>
                <c:pt idx="2241" formatCode="#,##0.0">
                  <c:v>0</c:v>
                </c:pt>
                <c:pt idx="2242" formatCode="#,##0.0">
                  <c:v>0</c:v>
                </c:pt>
                <c:pt idx="2243" formatCode="#,##0.0">
                  <c:v>0</c:v>
                </c:pt>
                <c:pt idx="2244" formatCode="#,##0.0">
                  <c:v>0</c:v>
                </c:pt>
                <c:pt idx="2245" formatCode="#,##0.0">
                  <c:v>0</c:v>
                </c:pt>
                <c:pt idx="2246" formatCode="#,##0.0">
                  <c:v>0</c:v>
                </c:pt>
                <c:pt idx="2247" formatCode="#,##0.0">
                  <c:v>0</c:v>
                </c:pt>
                <c:pt idx="2248" formatCode="#,##0.0">
                  <c:v>0</c:v>
                </c:pt>
                <c:pt idx="2249" formatCode="#,##0.0">
                  <c:v>0</c:v>
                </c:pt>
                <c:pt idx="2250" formatCode="#,##0.0">
                  <c:v>0</c:v>
                </c:pt>
                <c:pt idx="2251" formatCode="#,##0.0">
                  <c:v>0</c:v>
                </c:pt>
                <c:pt idx="2252" formatCode="#,##0.0">
                  <c:v>0</c:v>
                </c:pt>
                <c:pt idx="2253" formatCode="#,##0.0">
                  <c:v>0</c:v>
                </c:pt>
                <c:pt idx="2254" formatCode="#,##0.0">
                  <c:v>0</c:v>
                </c:pt>
                <c:pt idx="2255" formatCode="#,##0.0">
                  <c:v>0</c:v>
                </c:pt>
                <c:pt idx="2256" formatCode="#,##0.0">
                  <c:v>0</c:v>
                </c:pt>
                <c:pt idx="2257" formatCode="#,##0.0">
                  <c:v>0</c:v>
                </c:pt>
                <c:pt idx="2258" formatCode="#,##0.0">
                  <c:v>0</c:v>
                </c:pt>
                <c:pt idx="2259" formatCode="#,##0.0">
                  <c:v>0</c:v>
                </c:pt>
                <c:pt idx="2260" formatCode="#,##0.0">
                  <c:v>0</c:v>
                </c:pt>
                <c:pt idx="2261" formatCode="#,##0.0">
                  <c:v>0</c:v>
                </c:pt>
                <c:pt idx="2262" formatCode="#,##0.0">
                  <c:v>0</c:v>
                </c:pt>
                <c:pt idx="2263" formatCode="#,##0.0">
                  <c:v>0</c:v>
                </c:pt>
                <c:pt idx="2264" formatCode="#,##0.0">
                  <c:v>0</c:v>
                </c:pt>
                <c:pt idx="2265" formatCode="#,##0.0">
                  <c:v>0</c:v>
                </c:pt>
                <c:pt idx="2266" formatCode="#,##0.0">
                  <c:v>0</c:v>
                </c:pt>
                <c:pt idx="2267" formatCode="#,##0.0">
                  <c:v>0</c:v>
                </c:pt>
                <c:pt idx="2268" formatCode="#,##0.0">
                  <c:v>0</c:v>
                </c:pt>
                <c:pt idx="2269" formatCode="#,##0.0">
                  <c:v>0</c:v>
                </c:pt>
                <c:pt idx="2270" formatCode="#,##0.0">
                  <c:v>0</c:v>
                </c:pt>
                <c:pt idx="2271" formatCode="#,##0.0">
                  <c:v>0</c:v>
                </c:pt>
                <c:pt idx="2272" formatCode="#,##0.0">
                  <c:v>0</c:v>
                </c:pt>
                <c:pt idx="2273" formatCode="#,##0.0">
                  <c:v>0</c:v>
                </c:pt>
                <c:pt idx="2274" formatCode="#,##0.0">
                  <c:v>0</c:v>
                </c:pt>
                <c:pt idx="2275" formatCode="#,##0.0">
                  <c:v>0</c:v>
                </c:pt>
                <c:pt idx="2276" formatCode="#,##0.0">
                  <c:v>0</c:v>
                </c:pt>
                <c:pt idx="2277" formatCode="#,##0.0">
                  <c:v>0</c:v>
                </c:pt>
                <c:pt idx="2278" formatCode="#,##0.0">
                  <c:v>0</c:v>
                </c:pt>
                <c:pt idx="2279" formatCode="#,##0.0">
                  <c:v>0</c:v>
                </c:pt>
                <c:pt idx="2280" formatCode="#,##0.0">
                  <c:v>0</c:v>
                </c:pt>
                <c:pt idx="2281" formatCode="#,##0.0">
                  <c:v>0</c:v>
                </c:pt>
                <c:pt idx="2282" formatCode="#,##0.0">
                  <c:v>0</c:v>
                </c:pt>
                <c:pt idx="2283" formatCode="#,##0.0">
                  <c:v>0</c:v>
                </c:pt>
                <c:pt idx="2284" formatCode="#,##0.0">
                  <c:v>0</c:v>
                </c:pt>
                <c:pt idx="2285" formatCode="#,##0.0">
                  <c:v>0</c:v>
                </c:pt>
                <c:pt idx="2286" formatCode="#,##0.0">
                  <c:v>0</c:v>
                </c:pt>
                <c:pt idx="2287" formatCode="#,##0.0">
                  <c:v>0</c:v>
                </c:pt>
                <c:pt idx="2288" formatCode="#,##0.0">
                  <c:v>0</c:v>
                </c:pt>
                <c:pt idx="2289" formatCode="#,##0.0">
                  <c:v>0</c:v>
                </c:pt>
                <c:pt idx="2290" formatCode="#,##0.0">
                  <c:v>0</c:v>
                </c:pt>
                <c:pt idx="2291" formatCode="#,##0.0">
                  <c:v>0</c:v>
                </c:pt>
                <c:pt idx="2292" formatCode="#,##0.0">
                  <c:v>0</c:v>
                </c:pt>
                <c:pt idx="2293" formatCode="#,##0.0">
                  <c:v>0</c:v>
                </c:pt>
                <c:pt idx="2294" formatCode="#,##0.0">
                  <c:v>0</c:v>
                </c:pt>
                <c:pt idx="2295" formatCode="#,##0.0">
                  <c:v>0</c:v>
                </c:pt>
                <c:pt idx="2296" formatCode="#,##0.0">
                  <c:v>0</c:v>
                </c:pt>
                <c:pt idx="2297" formatCode="#,##0.0">
                  <c:v>0</c:v>
                </c:pt>
                <c:pt idx="2298" formatCode="#,##0.0">
                  <c:v>0</c:v>
                </c:pt>
                <c:pt idx="2299" formatCode="#,##0.0">
                  <c:v>0</c:v>
                </c:pt>
                <c:pt idx="2300" formatCode="#,##0.0">
                  <c:v>0</c:v>
                </c:pt>
                <c:pt idx="2301" formatCode="#,##0.0">
                  <c:v>0</c:v>
                </c:pt>
                <c:pt idx="2302" formatCode="#,##0.0">
                  <c:v>0</c:v>
                </c:pt>
                <c:pt idx="2303" formatCode="#,##0.0">
                  <c:v>0</c:v>
                </c:pt>
                <c:pt idx="2304" formatCode="#,##0.0">
                  <c:v>0</c:v>
                </c:pt>
                <c:pt idx="2305" formatCode="#,##0.0">
                  <c:v>0</c:v>
                </c:pt>
                <c:pt idx="2306" formatCode="#,##0.0">
                  <c:v>0</c:v>
                </c:pt>
                <c:pt idx="2307" formatCode="#,##0.0">
                  <c:v>0</c:v>
                </c:pt>
                <c:pt idx="2308" formatCode="#,##0.0">
                  <c:v>0</c:v>
                </c:pt>
                <c:pt idx="2309" formatCode="#,##0.0">
                  <c:v>0</c:v>
                </c:pt>
                <c:pt idx="2310" formatCode="#,##0.0">
                  <c:v>0</c:v>
                </c:pt>
                <c:pt idx="2311" formatCode="#,##0.0">
                  <c:v>0</c:v>
                </c:pt>
                <c:pt idx="2312" formatCode="#,##0.0">
                  <c:v>0</c:v>
                </c:pt>
                <c:pt idx="2313" formatCode="#,##0.0">
                  <c:v>0</c:v>
                </c:pt>
                <c:pt idx="2314" formatCode="#,##0.0">
                  <c:v>0</c:v>
                </c:pt>
                <c:pt idx="2315" formatCode="#,##0.0">
                  <c:v>0</c:v>
                </c:pt>
                <c:pt idx="2316" formatCode="#,##0.0">
                  <c:v>0</c:v>
                </c:pt>
                <c:pt idx="2317" formatCode="#,##0.0">
                  <c:v>0</c:v>
                </c:pt>
                <c:pt idx="2318" formatCode="#,##0.0">
                  <c:v>0</c:v>
                </c:pt>
                <c:pt idx="2319" formatCode="#,##0.0">
                  <c:v>0</c:v>
                </c:pt>
                <c:pt idx="2320" formatCode="#,##0.0">
                  <c:v>0</c:v>
                </c:pt>
                <c:pt idx="2321" formatCode="#,##0.0">
                  <c:v>0</c:v>
                </c:pt>
                <c:pt idx="2322" formatCode="#,##0.0">
                  <c:v>0</c:v>
                </c:pt>
                <c:pt idx="2323" formatCode="#,##0.0">
                  <c:v>0</c:v>
                </c:pt>
                <c:pt idx="2324" formatCode="#,##0.0">
                  <c:v>0</c:v>
                </c:pt>
                <c:pt idx="2325" formatCode="#,##0.0">
                  <c:v>0</c:v>
                </c:pt>
                <c:pt idx="2326" formatCode="#,##0.0">
                  <c:v>0</c:v>
                </c:pt>
                <c:pt idx="2327" formatCode="#,##0.0">
                  <c:v>0</c:v>
                </c:pt>
                <c:pt idx="2328" formatCode="#,##0.0">
                  <c:v>0</c:v>
                </c:pt>
                <c:pt idx="2329" formatCode="#,##0.0">
                  <c:v>0</c:v>
                </c:pt>
                <c:pt idx="2330" formatCode="#,##0.0">
                  <c:v>0</c:v>
                </c:pt>
                <c:pt idx="2331" formatCode="#,##0.0">
                  <c:v>0</c:v>
                </c:pt>
                <c:pt idx="2332" formatCode="#,##0.0">
                  <c:v>0</c:v>
                </c:pt>
                <c:pt idx="2333" formatCode="#,##0.0">
                  <c:v>0</c:v>
                </c:pt>
                <c:pt idx="2334" formatCode="#,##0.0">
                  <c:v>0</c:v>
                </c:pt>
                <c:pt idx="2335" formatCode="#,##0.0">
                  <c:v>0</c:v>
                </c:pt>
                <c:pt idx="2336" formatCode="#,##0.0">
                  <c:v>0</c:v>
                </c:pt>
                <c:pt idx="2337" formatCode="#,##0.0">
                  <c:v>0</c:v>
                </c:pt>
                <c:pt idx="2338" formatCode="#,##0.0">
                  <c:v>0</c:v>
                </c:pt>
                <c:pt idx="2339" formatCode="#,##0.0">
                  <c:v>0</c:v>
                </c:pt>
                <c:pt idx="2340" formatCode="#,##0.0">
                  <c:v>0</c:v>
                </c:pt>
                <c:pt idx="2341" formatCode="#,##0.0">
                  <c:v>0</c:v>
                </c:pt>
                <c:pt idx="2342" formatCode="#,##0.0">
                  <c:v>0</c:v>
                </c:pt>
                <c:pt idx="2343" formatCode="#,##0.0">
                  <c:v>0</c:v>
                </c:pt>
                <c:pt idx="2344" formatCode="#,##0.0">
                  <c:v>0</c:v>
                </c:pt>
                <c:pt idx="2345" formatCode="#,##0.0">
                  <c:v>0</c:v>
                </c:pt>
                <c:pt idx="2346" formatCode="#,##0.0">
                  <c:v>0</c:v>
                </c:pt>
                <c:pt idx="2347" formatCode="#,##0.0">
                  <c:v>0</c:v>
                </c:pt>
                <c:pt idx="2348" formatCode="#,##0.0">
                  <c:v>0</c:v>
                </c:pt>
                <c:pt idx="2349" formatCode="#,##0.0">
                  <c:v>0</c:v>
                </c:pt>
                <c:pt idx="2350" formatCode="#,##0.0">
                  <c:v>0</c:v>
                </c:pt>
                <c:pt idx="2351" formatCode="#,##0.0">
                  <c:v>0</c:v>
                </c:pt>
                <c:pt idx="2352" formatCode="#,##0.0">
                  <c:v>0</c:v>
                </c:pt>
                <c:pt idx="2353" formatCode="#,##0.0">
                  <c:v>0</c:v>
                </c:pt>
                <c:pt idx="2354" formatCode="#,##0.0">
                  <c:v>0</c:v>
                </c:pt>
                <c:pt idx="2355" formatCode="#,##0.0">
                  <c:v>0</c:v>
                </c:pt>
                <c:pt idx="2356" formatCode="#,##0.0">
                  <c:v>0</c:v>
                </c:pt>
                <c:pt idx="2357" formatCode="#,##0.0">
                  <c:v>0</c:v>
                </c:pt>
                <c:pt idx="2358" formatCode="#,##0.0">
                  <c:v>0</c:v>
                </c:pt>
                <c:pt idx="2359" formatCode="#,##0.0">
                  <c:v>0</c:v>
                </c:pt>
                <c:pt idx="2360" formatCode="#,##0.0">
                  <c:v>0</c:v>
                </c:pt>
                <c:pt idx="2361" formatCode="#,##0.0">
                  <c:v>0</c:v>
                </c:pt>
                <c:pt idx="2362" formatCode="#,##0.0">
                  <c:v>0</c:v>
                </c:pt>
                <c:pt idx="2363" formatCode="#,##0.0">
                  <c:v>0</c:v>
                </c:pt>
                <c:pt idx="2364" formatCode="#,##0.0">
                  <c:v>0</c:v>
                </c:pt>
                <c:pt idx="2365" formatCode="#,##0.0">
                  <c:v>0</c:v>
                </c:pt>
                <c:pt idx="2366" formatCode="#,##0.0">
                  <c:v>0</c:v>
                </c:pt>
                <c:pt idx="2367" formatCode="#,##0.0">
                  <c:v>0</c:v>
                </c:pt>
                <c:pt idx="2368" formatCode="#,##0.0">
                  <c:v>0</c:v>
                </c:pt>
                <c:pt idx="2369" formatCode="#,##0.0">
                  <c:v>0</c:v>
                </c:pt>
                <c:pt idx="2370" formatCode="#,##0.0">
                  <c:v>0</c:v>
                </c:pt>
                <c:pt idx="2371" formatCode="#,##0.0">
                  <c:v>0</c:v>
                </c:pt>
                <c:pt idx="2372" formatCode="#,##0.0">
                  <c:v>0</c:v>
                </c:pt>
                <c:pt idx="2373" formatCode="#,##0.0">
                  <c:v>0</c:v>
                </c:pt>
                <c:pt idx="2374" formatCode="#,##0.0">
                  <c:v>0</c:v>
                </c:pt>
                <c:pt idx="2375" formatCode="#,##0.0">
                  <c:v>0</c:v>
                </c:pt>
                <c:pt idx="2376" formatCode="#,##0.0">
                  <c:v>0</c:v>
                </c:pt>
                <c:pt idx="2377" formatCode="#,##0.0">
                  <c:v>0</c:v>
                </c:pt>
                <c:pt idx="2378" formatCode="#,##0.0">
                  <c:v>0</c:v>
                </c:pt>
                <c:pt idx="2379" formatCode="#,##0.0">
                  <c:v>0</c:v>
                </c:pt>
                <c:pt idx="2380" formatCode="#,##0.0">
                  <c:v>0</c:v>
                </c:pt>
                <c:pt idx="2381" formatCode="#,##0.0">
                  <c:v>0</c:v>
                </c:pt>
                <c:pt idx="2382" formatCode="#,##0.0">
                  <c:v>0</c:v>
                </c:pt>
                <c:pt idx="2383" formatCode="#,##0.0">
                  <c:v>0</c:v>
                </c:pt>
                <c:pt idx="2384" formatCode="#,##0.0">
                  <c:v>0</c:v>
                </c:pt>
                <c:pt idx="2385" formatCode="#,##0.0">
                  <c:v>0</c:v>
                </c:pt>
                <c:pt idx="2386" formatCode="#,##0.0">
                  <c:v>0</c:v>
                </c:pt>
                <c:pt idx="2387" formatCode="#,##0.0">
                  <c:v>0</c:v>
                </c:pt>
                <c:pt idx="2388" formatCode="#,##0.0">
                  <c:v>0</c:v>
                </c:pt>
                <c:pt idx="2389" formatCode="#,##0.0">
                  <c:v>0</c:v>
                </c:pt>
                <c:pt idx="2390" formatCode="#,##0.0">
                  <c:v>0</c:v>
                </c:pt>
                <c:pt idx="2391" formatCode="#,##0.0">
                  <c:v>0</c:v>
                </c:pt>
                <c:pt idx="2392" formatCode="#,##0.0">
                  <c:v>0</c:v>
                </c:pt>
                <c:pt idx="2393" formatCode="#,##0.0">
                  <c:v>0</c:v>
                </c:pt>
                <c:pt idx="2394" formatCode="#,##0.0">
                  <c:v>0</c:v>
                </c:pt>
                <c:pt idx="2395" formatCode="#,##0.0">
                  <c:v>0</c:v>
                </c:pt>
                <c:pt idx="2396" formatCode="#,##0.0">
                  <c:v>0</c:v>
                </c:pt>
                <c:pt idx="2397" formatCode="#,##0.0">
                  <c:v>0</c:v>
                </c:pt>
                <c:pt idx="2398" formatCode="#,##0.0">
                  <c:v>0</c:v>
                </c:pt>
                <c:pt idx="2399" formatCode="#,##0.0">
                  <c:v>0</c:v>
                </c:pt>
                <c:pt idx="2400" formatCode="#,##0.0">
                  <c:v>0</c:v>
                </c:pt>
                <c:pt idx="2401" formatCode="#,##0.0">
                  <c:v>0</c:v>
                </c:pt>
                <c:pt idx="2402" formatCode="#,##0.0">
                  <c:v>0</c:v>
                </c:pt>
                <c:pt idx="2403" formatCode="#,##0.0">
                  <c:v>0</c:v>
                </c:pt>
                <c:pt idx="2404" formatCode="#,##0.0">
                  <c:v>0</c:v>
                </c:pt>
                <c:pt idx="2405" formatCode="#,##0.0">
                  <c:v>0</c:v>
                </c:pt>
                <c:pt idx="2406" formatCode="#,##0.0">
                  <c:v>0</c:v>
                </c:pt>
                <c:pt idx="2407" formatCode="#,##0.0">
                  <c:v>0</c:v>
                </c:pt>
                <c:pt idx="2408" formatCode="#,##0.0">
                  <c:v>0</c:v>
                </c:pt>
                <c:pt idx="2409" formatCode="#,##0.0">
                  <c:v>0</c:v>
                </c:pt>
                <c:pt idx="2410" formatCode="#,##0.0">
                  <c:v>0</c:v>
                </c:pt>
                <c:pt idx="2411" formatCode="#,##0.0">
                  <c:v>0</c:v>
                </c:pt>
                <c:pt idx="2412" formatCode="#,##0.0">
                  <c:v>0</c:v>
                </c:pt>
                <c:pt idx="2413" formatCode="#,##0.0">
                  <c:v>0</c:v>
                </c:pt>
                <c:pt idx="2414" formatCode="#,##0.0">
                  <c:v>0</c:v>
                </c:pt>
                <c:pt idx="2415" formatCode="#,##0.0">
                  <c:v>0</c:v>
                </c:pt>
                <c:pt idx="2416" formatCode="#,##0.0">
                  <c:v>0</c:v>
                </c:pt>
                <c:pt idx="2417" formatCode="#,##0.0">
                  <c:v>0</c:v>
                </c:pt>
                <c:pt idx="2418" formatCode="#,##0.0">
                  <c:v>0</c:v>
                </c:pt>
                <c:pt idx="2419" formatCode="#,##0.0">
                  <c:v>0</c:v>
                </c:pt>
                <c:pt idx="2420" formatCode="#,##0.0">
                  <c:v>0</c:v>
                </c:pt>
                <c:pt idx="2421" formatCode="#,##0.0">
                  <c:v>0</c:v>
                </c:pt>
                <c:pt idx="2422" formatCode="#,##0.0">
                  <c:v>0</c:v>
                </c:pt>
                <c:pt idx="2423" formatCode="#,##0.0">
                  <c:v>0</c:v>
                </c:pt>
                <c:pt idx="2424" formatCode="#,##0.0">
                  <c:v>0</c:v>
                </c:pt>
                <c:pt idx="2425" formatCode="#,##0.0">
                  <c:v>0</c:v>
                </c:pt>
                <c:pt idx="2426" formatCode="#,##0.0">
                  <c:v>0</c:v>
                </c:pt>
                <c:pt idx="2427" formatCode="#,##0.0">
                  <c:v>0</c:v>
                </c:pt>
                <c:pt idx="2428" formatCode="#,##0.0">
                  <c:v>0</c:v>
                </c:pt>
                <c:pt idx="2429" formatCode="#,##0.0">
                  <c:v>0</c:v>
                </c:pt>
                <c:pt idx="2430" formatCode="#,##0.0">
                  <c:v>0</c:v>
                </c:pt>
                <c:pt idx="2431" formatCode="#,##0.0">
                  <c:v>0</c:v>
                </c:pt>
                <c:pt idx="2432" formatCode="#,##0.0">
                  <c:v>0</c:v>
                </c:pt>
                <c:pt idx="2433" formatCode="#,##0.0">
                  <c:v>0</c:v>
                </c:pt>
                <c:pt idx="2434" formatCode="#,##0.0">
                  <c:v>0</c:v>
                </c:pt>
                <c:pt idx="2435" formatCode="#,##0.0">
                  <c:v>0</c:v>
                </c:pt>
                <c:pt idx="2436" formatCode="#,##0.0">
                  <c:v>0</c:v>
                </c:pt>
                <c:pt idx="2437" formatCode="#,##0.0">
                  <c:v>0</c:v>
                </c:pt>
                <c:pt idx="2438" formatCode="#,##0.0">
                  <c:v>0</c:v>
                </c:pt>
                <c:pt idx="2439" formatCode="#,##0.0">
                  <c:v>0</c:v>
                </c:pt>
                <c:pt idx="2440" formatCode="#,##0.0">
                  <c:v>0</c:v>
                </c:pt>
                <c:pt idx="2441" formatCode="#,##0.0">
                  <c:v>0</c:v>
                </c:pt>
                <c:pt idx="2442" formatCode="#,##0.0">
                  <c:v>0</c:v>
                </c:pt>
                <c:pt idx="2443" formatCode="#,##0.0">
                  <c:v>0</c:v>
                </c:pt>
                <c:pt idx="2444" formatCode="#,##0.0">
                  <c:v>0</c:v>
                </c:pt>
                <c:pt idx="2445" formatCode="#,##0.0">
                  <c:v>0</c:v>
                </c:pt>
                <c:pt idx="2446" formatCode="#,##0.0">
                  <c:v>0</c:v>
                </c:pt>
                <c:pt idx="2447" formatCode="#,##0.0">
                  <c:v>0</c:v>
                </c:pt>
                <c:pt idx="2448" formatCode="#,##0.0">
                  <c:v>0</c:v>
                </c:pt>
                <c:pt idx="2449" formatCode="#,##0.0">
                  <c:v>0</c:v>
                </c:pt>
                <c:pt idx="2450" formatCode="#,##0.0">
                  <c:v>0</c:v>
                </c:pt>
                <c:pt idx="2451" formatCode="#,##0.0">
                  <c:v>0</c:v>
                </c:pt>
                <c:pt idx="2452" formatCode="#,##0.0">
                  <c:v>0</c:v>
                </c:pt>
                <c:pt idx="2453" formatCode="#,##0.0">
                  <c:v>0</c:v>
                </c:pt>
                <c:pt idx="2454" formatCode="#,##0.0">
                  <c:v>0</c:v>
                </c:pt>
                <c:pt idx="2455" formatCode="#,##0.0">
                  <c:v>0</c:v>
                </c:pt>
                <c:pt idx="2456" formatCode="#,##0.0">
                  <c:v>0</c:v>
                </c:pt>
                <c:pt idx="2457" formatCode="#,##0.0">
                  <c:v>0</c:v>
                </c:pt>
                <c:pt idx="2458" formatCode="#,##0.0">
                  <c:v>0</c:v>
                </c:pt>
                <c:pt idx="2459" formatCode="#,##0.0">
                  <c:v>0</c:v>
                </c:pt>
                <c:pt idx="2460" formatCode="#,##0.0">
                  <c:v>0</c:v>
                </c:pt>
                <c:pt idx="2461" formatCode="#,##0.0">
                  <c:v>0</c:v>
                </c:pt>
                <c:pt idx="2462" formatCode="#,##0.0">
                  <c:v>0</c:v>
                </c:pt>
                <c:pt idx="2463" formatCode="#,##0.0">
                  <c:v>0</c:v>
                </c:pt>
                <c:pt idx="2464" formatCode="#,##0.0">
                  <c:v>0</c:v>
                </c:pt>
                <c:pt idx="2465" formatCode="#,##0.0">
                  <c:v>0</c:v>
                </c:pt>
                <c:pt idx="2466" formatCode="#,##0.0">
                  <c:v>0</c:v>
                </c:pt>
                <c:pt idx="2467" formatCode="#,##0.0">
                  <c:v>0</c:v>
                </c:pt>
                <c:pt idx="2468" formatCode="#,##0.0">
                  <c:v>0</c:v>
                </c:pt>
                <c:pt idx="2469" formatCode="#,##0.0">
                  <c:v>0</c:v>
                </c:pt>
                <c:pt idx="2470" formatCode="#,##0.0">
                  <c:v>0</c:v>
                </c:pt>
                <c:pt idx="2471" formatCode="#,##0.0">
                  <c:v>0</c:v>
                </c:pt>
                <c:pt idx="2472" formatCode="#,##0.0">
                  <c:v>0</c:v>
                </c:pt>
                <c:pt idx="2473" formatCode="#,##0.0">
                  <c:v>0</c:v>
                </c:pt>
                <c:pt idx="2474" formatCode="#,##0.0">
                  <c:v>0</c:v>
                </c:pt>
                <c:pt idx="2475" formatCode="#,##0.0">
                  <c:v>0</c:v>
                </c:pt>
                <c:pt idx="2476" formatCode="#,##0.0">
                  <c:v>0</c:v>
                </c:pt>
                <c:pt idx="2477" formatCode="#,##0.0">
                  <c:v>0</c:v>
                </c:pt>
                <c:pt idx="2478" formatCode="#,##0.0">
                  <c:v>0</c:v>
                </c:pt>
                <c:pt idx="2479" formatCode="#,##0.0">
                  <c:v>0</c:v>
                </c:pt>
                <c:pt idx="2480" formatCode="#,##0.0">
                  <c:v>0</c:v>
                </c:pt>
                <c:pt idx="2481" formatCode="#,##0.0">
                  <c:v>0</c:v>
                </c:pt>
                <c:pt idx="2482" formatCode="#,##0.0">
                  <c:v>0</c:v>
                </c:pt>
                <c:pt idx="2483" formatCode="#,##0.0">
                  <c:v>0</c:v>
                </c:pt>
                <c:pt idx="2484" formatCode="#,##0.0">
                  <c:v>0</c:v>
                </c:pt>
                <c:pt idx="2485" formatCode="#,##0.0">
                  <c:v>0</c:v>
                </c:pt>
                <c:pt idx="2486" formatCode="#,##0.0">
                  <c:v>0</c:v>
                </c:pt>
                <c:pt idx="2487" formatCode="#,##0.0">
                  <c:v>0</c:v>
                </c:pt>
                <c:pt idx="2488" formatCode="#,##0.0">
                  <c:v>0</c:v>
                </c:pt>
                <c:pt idx="2489" formatCode="#,##0.0">
                  <c:v>0</c:v>
                </c:pt>
                <c:pt idx="2490" formatCode="#,##0.0">
                  <c:v>0</c:v>
                </c:pt>
                <c:pt idx="2491" formatCode="#,##0.0">
                  <c:v>0</c:v>
                </c:pt>
                <c:pt idx="2492" formatCode="#,##0.0">
                  <c:v>0</c:v>
                </c:pt>
                <c:pt idx="2493" formatCode="#,##0.0">
                  <c:v>0</c:v>
                </c:pt>
                <c:pt idx="2494" formatCode="#,##0.0">
                  <c:v>0</c:v>
                </c:pt>
                <c:pt idx="2495" formatCode="#,##0.0">
                  <c:v>0</c:v>
                </c:pt>
                <c:pt idx="2496" formatCode="#,##0.0">
                  <c:v>0</c:v>
                </c:pt>
                <c:pt idx="2497" formatCode="#,##0.0">
                  <c:v>0</c:v>
                </c:pt>
                <c:pt idx="2498" formatCode="#,##0.0">
                  <c:v>0</c:v>
                </c:pt>
                <c:pt idx="2499" formatCode="#,##0.0">
                  <c:v>0</c:v>
                </c:pt>
                <c:pt idx="2500" formatCode="#,##0.0">
                  <c:v>0</c:v>
                </c:pt>
                <c:pt idx="2501" formatCode="#,##0.0">
                  <c:v>0</c:v>
                </c:pt>
                <c:pt idx="2502" formatCode="#,##0.0">
                  <c:v>0</c:v>
                </c:pt>
                <c:pt idx="2503" formatCode="#,##0.0">
                  <c:v>0</c:v>
                </c:pt>
                <c:pt idx="2504" formatCode="#,##0.0">
                  <c:v>0</c:v>
                </c:pt>
                <c:pt idx="2505" formatCode="#,##0.0">
                  <c:v>0</c:v>
                </c:pt>
                <c:pt idx="2506" formatCode="#,##0.0">
                  <c:v>0</c:v>
                </c:pt>
                <c:pt idx="2507" formatCode="#,##0.0">
                  <c:v>0</c:v>
                </c:pt>
                <c:pt idx="2508" formatCode="#,##0.0">
                  <c:v>0</c:v>
                </c:pt>
                <c:pt idx="2509" formatCode="#,##0.0">
                  <c:v>0</c:v>
                </c:pt>
                <c:pt idx="2510" formatCode="#,##0.0">
                  <c:v>0</c:v>
                </c:pt>
                <c:pt idx="2511" formatCode="#,##0.0">
                  <c:v>0</c:v>
                </c:pt>
                <c:pt idx="2512" formatCode="#,##0.0">
                  <c:v>0</c:v>
                </c:pt>
                <c:pt idx="2513" formatCode="#,##0.0">
                  <c:v>0</c:v>
                </c:pt>
                <c:pt idx="2514" formatCode="#,##0.0">
                  <c:v>0</c:v>
                </c:pt>
                <c:pt idx="2515" formatCode="#,##0.0">
                  <c:v>0</c:v>
                </c:pt>
                <c:pt idx="2516" formatCode="#,##0.0">
                  <c:v>0</c:v>
                </c:pt>
                <c:pt idx="2517" formatCode="#,##0.0">
                  <c:v>0</c:v>
                </c:pt>
                <c:pt idx="2518" formatCode="#,##0.0">
                  <c:v>0</c:v>
                </c:pt>
                <c:pt idx="2519" formatCode="#,##0.0">
                  <c:v>0</c:v>
                </c:pt>
                <c:pt idx="2520" formatCode="#,##0.0">
                  <c:v>0</c:v>
                </c:pt>
                <c:pt idx="2521" formatCode="#,##0.0">
                  <c:v>0</c:v>
                </c:pt>
                <c:pt idx="2522" formatCode="#,##0.0">
                  <c:v>0</c:v>
                </c:pt>
                <c:pt idx="2523" formatCode="#,##0.0">
                  <c:v>0</c:v>
                </c:pt>
                <c:pt idx="2524" formatCode="#,##0.0">
                  <c:v>0</c:v>
                </c:pt>
                <c:pt idx="2525" formatCode="#,##0.0">
                  <c:v>0</c:v>
                </c:pt>
                <c:pt idx="2526" formatCode="#,##0.0">
                  <c:v>0</c:v>
                </c:pt>
                <c:pt idx="2527" formatCode="#,##0.0">
                  <c:v>0</c:v>
                </c:pt>
                <c:pt idx="2528" formatCode="#,##0.0">
                  <c:v>0</c:v>
                </c:pt>
                <c:pt idx="2529" formatCode="#,##0.0">
                  <c:v>0</c:v>
                </c:pt>
                <c:pt idx="2530" formatCode="#,##0.0">
                  <c:v>0</c:v>
                </c:pt>
                <c:pt idx="2531" formatCode="#,##0.0">
                  <c:v>0</c:v>
                </c:pt>
                <c:pt idx="2532" formatCode="#,##0.0">
                  <c:v>0</c:v>
                </c:pt>
                <c:pt idx="2533" formatCode="#,##0.0">
                  <c:v>0</c:v>
                </c:pt>
                <c:pt idx="2534" formatCode="#,##0.0">
                  <c:v>0</c:v>
                </c:pt>
                <c:pt idx="2535" formatCode="#,##0.0">
                  <c:v>0</c:v>
                </c:pt>
                <c:pt idx="2536" formatCode="#,##0.0">
                  <c:v>0</c:v>
                </c:pt>
                <c:pt idx="2537" formatCode="#,##0.0">
                  <c:v>0</c:v>
                </c:pt>
                <c:pt idx="2538" formatCode="#,##0.0">
                  <c:v>0</c:v>
                </c:pt>
                <c:pt idx="2539" formatCode="#,##0.0">
                  <c:v>0</c:v>
                </c:pt>
                <c:pt idx="2540" formatCode="#,##0.0">
                  <c:v>0</c:v>
                </c:pt>
                <c:pt idx="2541" formatCode="#,##0.0">
                  <c:v>0</c:v>
                </c:pt>
                <c:pt idx="2542" formatCode="#,##0.0">
                  <c:v>0</c:v>
                </c:pt>
                <c:pt idx="2543" formatCode="#,##0.0">
                  <c:v>0</c:v>
                </c:pt>
                <c:pt idx="2544" formatCode="#,##0.0">
                  <c:v>0</c:v>
                </c:pt>
                <c:pt idx="2545" formatCode="#,##0.0">
                  <c:v>0</c:v>
                </c:pt>
                <c:pt idx="2546" formatCode="#,##0.0">
                  <c:v>0</c:v>
                </c:pt>
                <c:pt idx="2547" formatCode="#,##0.0">
                  <c:v>0</c:v>
                </c:pt>
                <c:pt idx="2548" formatCode="#,##0.0">
                  <c:v>0</c:v>
                </c:pt>
                <c:pt idx="2549" formatCode="#,##0.0">
                  <c:v>0</c:v>
                </c:pt>
                <c:pt idx="2550" formatCode="#,##0.0">
                  <c:v>0</c:v>
                </c:pt>
                <c:pt idx="2551" formatCode="#,##0.0">
                  <c:v>0</c:v>
                </c:pt>
                <c:pt idx="2552" formatCode="#,##0.0">
                  <c:v>0</c:v>
                </c:pt>
                <c:pt idx="2553" formatCode="#,##0.0">
                  <c:v>0</c:v>
                </c:pt>
                <c:pt idx="2554" formatCode="#,##0.0">
                  <c:v>0</c:v>
                </c:pt>
                <c:pt idx="2555" formatCode="#,##0.0">
                  <c:v>0</c:v>
                </c:pt>
                <c:pt idx="2556" formatCode="#,##0.0">
                  <c:v>0</c:v>
                </c:pt>
                <c:pt idx="2557" formatCode="#,##0.0">
                  <c:v>0</c:v>
                </c:pt>
                <c:pt idx="2558" formatCode="#,##0.0">
                  <c:v>0</c:v>
                </c:pt>
                <c:pt idx="2559" formatCode="#,##0.0">
                  <c:v>0</c:v>
                </c:pt>
                <c:pt idx="2560" formatCode="#,##0.0">
                  <c:v>0</c:v>
                </c:pt>
                <c:pt idx="2561" formatCode="#,##0.0">
                  <c:v>0</c:v>
                </c:pt>
                <c:pt idx="2562" formatCode="#,##0.0">
                  <c:v>0</c:v>
                </c:pt>
                <c:pt idx="2563" formatCode="#,##0.0">
                  <c:v>0</c:v>
                </c:pt>
                <c:pt idx="2564" formatCode="#,##0.0">
                  <c:v>0</c:v>
                </c:pt>
                <c:pt idx="2565" formatCode="#,##0.0">
                  <c:v>0</c:v>
                </c:pt>
                <c:pt idx="2566" formatCode="#,##0.0">
                  <c:v>0</c:v>
                </c:pt>
                <c:pt idx="2567" formatCode="#,##0.0">
                  <c:v>0</c:v>
                </c:pt>
                <c:pt idx="2568" formatCode="#,##0.0">
                  <c:v>0</c:v>
                </c:pt>
                <c:pt idx="2569" formatCode="#,##0.0">
                  <c:v>0</c:v>
                </c:pt>
                <c:pt idx="2570" formatCode="#,##0.0">
                  <c:v>0</c:v>
                </c:pt>
                <c:pt idx="2571" formatCode="#,##0.0">
                  <c:v>0</c:v>
                </c:pt>
                <c:pt idx="2572" formatCode="#,##0.0">
                  <c:v>0</c:v>
                </c:pt>
                <c:pt idx="2573" formatCode="#,##0.0">
                  <c:v>0</c:v>
                </c:pt>
                <c:pt idx="2574" formatCode="#,##0.0">
                  <c:v>0</c:v>
                </c:pt>
                <c:pt idx="2575" formatCode="#,##0.0">
                  <c:v>0</c:v>
                </c:pt>
                <c:pt idx="2576" formatCode="#,##0.0">
                  <c:v>0</c:v>
                </c:pt>
                <c:pt idx="2577" formatCode="#,##0.0">
                  <c:v>0</c:v>
                </c:pt>
                <c:pt idx="2578" formatCode="#,##0.0">
                  <c:v>0</c:v>
                </c:pt>
                <c:pt idx="2579" formatCode="#,##0.0">
                  <c:v>0</c:v>
                </c:pt>
                <c:pt idx="2580" formatCode="#,##0.0">
                  <c:v>0</c:v>
                </c:pt>
                <c:pt idx="2581" formatCode="#,##0.0">
                  <c:v>0</c:v>
                </c:pt>
                <c:pt idx="2582" formatCode="#,##0.0">
                  <c:v>0</c:v>
                </c:pt>
                <c:pt idx="2583" formatCode="#,##0.0">
                  <c:v>0</c:v>
                </c:pt>
                <c:pt idx="2584" formatCode="#,##0.0">
                  <c:v>0</c:v>
                </c:pt>
                <c:pt idx="2585" formatCode="#,##0.0">
                  <c:v>0</c:v>
                </c:pt>
                <c:pt idx="2586" formatCode="#,##0.0">
                  <c:v>0</c:v>
                </c:pt>
                <c:pt idx="2587" formatCode="#,##0.0">
                  <c:v>0</c:v>
                </c:pt>
                <c:pt idx="2588" formatCode="#,##0.0">
                  <c:v>0</c:v>
                </c:pt>
                <c:pt idx="2589" formatCode="#,##0.0">
                  <c:v>0</c:v>
                </c:pt>
                <c:pt idx="2590" formatCode="#,##0.0">
                  <c:v>0</c:v>
                </c:pt>
                <c:pt idx="2591" formatCode="#,##0.0">
                  <c:v>0</c:v>
                </c:pt>
                <c:pt idx="2592" formatCode="#,##0.0">
                  <c:v>0</c:v>
                </c:pt>
                <c:pt idx="2593" formatCode="#,##0.0">
                  <c:v>0</c:v>
                </c:pt>
                <c:pt idx="2594" formatCode="#,##0.0">
                  <c:v>0</c:v>
                </c:pt>
                <c:pt idx="2595" formatCode="#,##0.0">
                  <c:v>0</c:v>
                </c:pt>
                <c:pt idx="2596" formatCode="#,##0.0">
                  <c:v>0</c:v>
                </c:pt>
                <c:pt idx="2597" formatCode="#,##0.0">
                  <c:v>0</c:v>
                </c:pt>
                <c:pt idx="2598" formatCode="#,##0.0">
                  <c:v>0</c:v>
                </c:pt>
                <c:pt idx="2599" formatCode="#,##0.0">
                  <c:v>0</c:v>
                </c:pt>
                <c:pt idx="2600" formatCode="#,##0.0">
                  <c:v>0</c:v>
                </c:pt>
                <c:pt idx="2601" formatCode="#,##0.0">
                  <c:v>0</c:v>
                </c:pt>
                <c:pt idx="2602" formatCode="#,##0.0">
                  <c:v>0</c:v>
                </c:pt>
                <c:pt idx="2603" formatCode="#,##0.0">
                  <c:v>0</c:v>
                </c:pt>
                <c:pt idx="2604" formatCode="#,##0.0">
                  <c:v>0</c:v>
                </c:pt>
                <c:pt idx="2605" formatCode="#,##0.0">
                  <c:v>0</c:v>
                </c:pt>
                <c:pt idx="2606" formatCode="#,##0.0">
                  <c:v>0</c:v>
                </c:pt>
                <c:pt idx="2607" formatCode="#,##0.0">
                  <c:v>0</c:v>
                </c:pt>
                <c:pt idx="2608" formatCode="#,##0.0">
                  <c:v>0</c:v>
                </c:pt>
                <c:pt idx="2609" formatCode="#,##0.0">
                  <c:v>0</c:v>
                </c:pt>
                <c:pt idx="2610" formatCode="#,##0.0">
                  <c:v>0</c:v>
                </c:pt>
                <c:pt idx="2611" formatCode="#,##0.0">
                  <c:v>0</c:v>
                </c:pt>
                <c:pt idx="2612" formatCode="#,##0.0">
                  <c:v>0</c:v>
                </c:pt>
                <c:pt idx="2613" formatCode="#,##0.0">
                  <c:v>0</c:v>
                </c:pt>
                <c:pt idx="2614" formatCode="#,##0.0">
                  <c:v>0</c:v>
                </c:pt>
                <c:pt idx="2615" formatCode="#,##0.0">
                  <c:v>0</c:v>
                </c:pt>
                <c:pt idx="2616" formatCode="#,##0.0">
                  <c:v>0</c:v>
                </c:pt>
                <c:pt idx="2617" formatCode="#,##0.0">
                  <c:v>0</c:v>
                </c:pt>
                <c:pt idx="2618" formatCode="#,##0.0">
                  <c:v>0</c:v>
                </c:pt>
                <c:pt idx="2619" formatCode="#,##0.0">
                  <c:v>0</c:v>
                </c:pt>
                <c:pt idx="2620" formatCode="#,##0.0">
                  <c:v>0</c:v>
                </c:pt>
                <c:pt idx="2621" formatCode="#,##0.0">
                  <c:v>0</c:v>
                </c:pt>
                <c:pt idx="2622" formatCode="#,##0.0">
                  <c:v>0</c:v>
                </c:pt>
                <c:pt idx="2623" formatCode="#,##0.0">
                  <c:v>0</c:v>
                </c:pt>
                <c:pt idx="2624" formatCode="#,##0.0">
                  <c:v>0</c:v>
                </c:pt>
                <c:pt idx="2627" formatCode="#,##0.0">
                  <c:v>0</c:v>
                </c:pt>
                <c:pt idx="2628" formatCode="#,##0.0">
                  <c:v>0</c:v>
                </c:pt>
                <c:pt idx="2629" formatCode="#,##0.0">
                  <c:v>0</c:v>
                </c:pt>
                <c:pt idx="2630" formatCode="#,##0.0">
                  <c:v>0</c:v>
                </c:pt>
                <c:pt idx="2631" formatCode="#,##0.0">
                  <c:v>0</c:v>
                </c:pt>
                <c:pt idx="2632" formatCode="#,##0.0">
                  <c:v>0</c:v>
                </c:pt>
                <c:pt idx="2633" formatCode="#,##0.0">
                  <c:v>0</c:v>
                </c:pt>
                <c:pt idx="2634" formatCode="#,##0.0">
                  <c:v>0</c:v>
                </c:pt>
                <c:pt idx="2635" formatCode="#,##0.0">
                  <c:v>0</c:v>
                </c:pt>
                <c:pt idx="2636" formatCode="#,##0.0">
                  <c:v>0</c:v>
                </c:pt>
                <c:pt idx="2637" formatCode="#,##0.0">
                  <c:v>0</c:v>
                </c:pt>
                <c:pt idx="2638" formatCode="#,##0.0">
                  <c:v>0</c:v>
                </c:pt>
                <c:pt idx="2639" formatCode="#,##0.0">
                  <c:v>0</c:v>
                </c:pt>
                <c:pt idx="2640" formatCode="#,##0.0">
                  <c:v>0</c:v>
                </c:pt>
                <c:pt idx="2641" formatCode="#,##0.0">
                  <c:v>0</c:v>
                </c:pt>
                <c:pt idx="2642" formatCode="#,##0.0">
                  <c:v>0</c:v>
                </c:pt>
                <c:pt idx="2643" formatCode="#,##0.0">
                  <c:v>0</c:v>
                </c:pt>
                <c:pt idx="2644" formatCode="#,##0.0">
                  <c:v>0</c:v>
                </c:pt>
                <c:pt idx="2645" formatCode="#,##0.0">
                  <c:v>0</c:v>
                </c:pt>
                <c:pt idx="2646" formatCode="#,##0.0">
                  <c:v>0</c:v>
                </c:pt>
                <c:pt idx="2647" formatCode="#,##0.0">
                  <c:v>0</c:v>
                </c:pt>
                <c:pt idx="2648" formatCode="#,##0.0">
                  <c:v>0</c:v>
                </c:pt>
                <c:pt idx="2649" formatCode="#,##0.0">
                  <c:v>0</c:v>
                </c:pt>
                <c:pt idx="2650" formatCode="#,##0.0">
                  <c:v>0</c:v>
                </c:pt>
                <c:pt idx="2651" formatCode="#,##0.0">
                  <c:v>0</c:v>
                </c:pt>
                <c:pt idx="2652" formatCode="#,##0.0">
                  <c:v>0</c:v>
                </c:pt>
                <c:pt idx="2653" formatCode="#,##0.0">
                  <c:v>0</c:v>
                </c:pt>
                <c:pt idx="2654" formatCode="#,##0.0">
                  <c:v>0</c:v>
                </c:pt>
                <c:pt idx="2655" formatCode="#,##0.0">
                  <c:v>0</c:v>
                </c:pt>
                <c:pt idx="2656" formatCode="#,##0.0">
                  <c:v>0</c:v>
                </c:pt>
                <c:pt idx="2657" formatCode="#,##0.0">
                  <c:v>0</c:v>
                </c:pt>
                <c:pt idx="2658" formatCode="#,##0.0">
                  <c:v>0</c:v>
                </c:pt>
                <c:pt idx="2659" formatCode="#,##0.0">
                  <c:v>0</c:v>
                </c:pt>
                <c:pt idx="2660" formatCode="#,##0.0">
                  <c:v>0</c:v>
                </c:pt>
                <c:pt idx="2661" formatCode="#,##0.0">
                  <c:v>0</c:v>
                </c:pt>
                <c:pt idx="2662" formatCode="#,##0.0">
                  <c:v>0</c:v>
                </c:pt>
                <c:pt idx="2663" formatCode="#,##0.0">
                  <c:v>0</c:v>
                </c:pt>
                <c:pt idx="2664" formatCode="#,##0.0">
                  <c:v>0</c:v>
                </c:pt>
                <c:pt idx="2665" formatCode="#,##0.0">
                  <c:v>0</c:v>
                </c:pt>
                <c:pt idx="2666" formatCode="#,##0.0">
                  <c:v>0</c:v>
                </c:pt>
                <c:pt idx="2667" formatCode="#,##0.0">
                  <c:v>0</c:v>
                </c:pt>
                <c:pt idx="2668" formatCode="#,##0.0">
                  <c:v>0</c:v>
                </c:pt>
                <c:pt idx="2669" formatCode="#,##0.0">
                  <c:v>0</c:v>
                </c:pt>
                <c:pt idx="2670" formatCode="#,##0.0">
                  <c:v>0</c:v>
                </c:pt>
                <c:pt idx="2671" formatCode="#,##0.0">
                  <c:v>0</c:v>
                </c:pt>
                <c:pt idx="2672" formatCode="#,##0.0">
                  <c:v>0</c:v>
                </c:pt>
                <c:pt idx="2673" formatCode="#,##0.0">
                  <c:v>0</c:v>
                </c:pt>
                <c:pt idx="2674" formatCode="#,##0.0">
                  <c:v>0</c:v>
                </c:pt>
                <c:pt idx="2675" formatCode="#,##0.0">
                  <c:v>0</c:v>
                </c:pt>
                <c:pt idx="2676" formatCode="#,##0.0">
                  <c:v>0</c:v>
                </c:pt>
                <c:pt idx="2677" formatCode="#,##0.0">
                  <c:v>0</c:v>
                </c:pt>
                <c:pt idx="2678" formatCode="#,##0.0">
                  <c:v>0</c:v>
                </c:pt>
                <c:pt idx="2679" formatCode="#,##0.0">
                  <c:v>0</c:v>
                </c:pt>
                <c:pt idx="2683" formatCode="#,##0.0">
                  <c:v>0</c:v>
                </c:pt>
                <c:pt idx="2684" formatCode="#,##0.0">
                  <c:v>0</c:v>
                </c:pt>
                <c:pt idx="2685" formatCode="#,##0.0">
                  <c:v>0</c:v>
                </c:pt>
                <c:pt idx="2686" formatCode="#,##0.0">
                  <c:v>0</c:v>
                </c:pt>
                <c:pt idx="2687" formatCode="#,##0.0">
                  <c:v>0</c:v>
                </c:pt>
                <c:pt idx="2688" formatCode="#,##0.0">
                  <c:v>0</c:v>
                </c:pt>
                <c:pt idx="2689" formatCode="#,##0.0">
                  <c:v>0</c:v>
                </c:pt>
                <c:pt idx="2690" formatCode="#,##0.0">
                  <c:v>0</c:v>
                </c:pt>
                <c:pt idx="2691" formatCode="#,##0.0">
                  <c:v>0</c:v>
                </c:pt>
                <c:pt idx="2692" formatCode="#,##0.0">
                  <c:v>0</c:v>
                </c:pt>
                <c:pt idx="2693" formatCode="#,##0.0">
                  <c:v>0</c:v>
                </c:pt>
                <c:pt idx="2694" formatCode="#,##0.0">
                  <c:v>0</c:v>
                </c:pt>
                <c:pt idx="2695" formatCode="#,##0.0">
                  <c:v>0</c:v>
                </c:pt>
                <c:pt idx="2696" formatCode="#,##0.0">
                  <c:v>0</c:v>
                </c:pt>
                <c:pt idx="2697" formatCode="#,##0.0">
                  <c:v>0</c:v>
                </c:pt>
                <c:pt idx="2698" formatCode="#,##0.0">
                  <c:v>0</c:v>
                </c:pt>
                <c:pt idx="2699" formatCode="#,##0.0">
                  <c:v>0</c:v>
                </c:pt>
                <c:pt idx="2700" formatCode="#,##0.0">
                  <c:v>0</c:v>
                </c:pt>
                <c:pt idx="2701" formatCode="#,##0.0">
                  <c:v>0</c:v>
                </c:pt>
                <c:pt idx="2702" formatCode="#,##0.0">
                  <c:v>0</c:v>
                </c:pt>
                <c:pt idx="2703" formatCode="#,##0.0">
                  <c:v>0</c:v>
                </c:pt>
                <c:pt idx="2704" formatCode="#,##0.0">
                  <c:v>0</c:v>
                </c:pt>
                <c:pt idx="2705" formatCode="#,##0.0">
                  <c:v>0</c:v>
                </c:pt>
                <c:pt idx="2706" formatCode="#,##0.0">
                  <c:v>0</c:v>
                </c:pt>
                <c:pt idx="2707" formatCode="#,##0.0">
                  <c:v>0</c:v>
                </c:pt>
                <c:pt idx="2708" formatCode="#,##0.0">
                  <c:v>0</c:v>
                </c:pt>
                <c:pt idx="2709" formatCode="#,##0.0">
                  <c:v>0</c:v>
                </c:pt>
                <c:pt idx="2710" formatCode="#,##0.0">
                  <c:v>0</c:v>
                </c:pt>
                <c:pt idx="2711" formatCode="#,##0.0">
                  <c:v>0</c:v>
                </c:pt>
                <c:pt idx="2712" formatCode="#,##0.0">
                  <c:v>0</c:v>
                </c:pt>
                <c:pt idx="2713" formatCode="#,##0.0">
                  <c:v>0</c:v>
                </c:pt>
                <c:pt idx="2714" formatCode="#,##0.0">
                  <c:v>0</c:v>
                </c:pt>
                <c:pt idx="2715" formatCode="#,##0.0">
                  <c:v>0</c:v>
                </c:pt>
                <c:pt idx="2716" formatCode="#,##0.0">
                  <c:v>0</c:v>
                </c:pt>
                <c:pt idx="2717" formatCode="#,##0.0">
                  <c:v>0</c:v>
                </c:pt>
                <c:pt idx="2718" formatCode="#,##0.0">
                  <c:v>0</c:v>
                </c:pt>
                <c:pt idx="2719" formatCode="#,##0.0">
                  <c:v>0</c:v>
                </c:pt>
                <c:pt idx="2720" formatCode="#,##0.0">
                  <c:v>0</c:v>
                </c:pt>
                <c:pt idx="2721" formatCode="#,##0.0">
                  <c:v>0</c:v>
                </c:pt>
                <c:pt idx="2722" formatCode="#,##0.0">
                  <c:v>0</c:v>
                </c:pt>
                <c:pt idx="2723" formatCode="#,##0.0">
                  <c:v>0</c:v>
                </c:pt>
                <c:pt idx="2724" formatCode="#,##0.0">
                  <c:v>0</c:v>
                </c:pt>
                <c:pt idx="2725" formatCode="#,##0.0">
                  <c:v>0</c:v>
                </c:pt>
                <c:pt idx="2726" formatCode="#,##0.0">
                  <c:v>0</c:v>
                </c:pt>
                <c:pt idx="2727" formatCode="#,##0.0">
                  <c:v>0</c:v>
                </c:pt>
                <c:pt idx="2728" formatCode="#,##0.0">
                  <c:v>0</c:v>
                </c:pt>
                <c:pt idx="2729" formatCode="#,##0.0">
                  <c:v>0</c:v>
                </c:pt>
                <c:pt idx="2730" formatCode="#,##0.0">
                  <c:v>0</c:v>
                </c:pt>
                <c:pt idx="2731" formatCode="#,##0.0">
                  <c:v>0</c:v>
                </c:pt>
                <c:pt idx="2732" formatCode="#,##0.0">
                  <c:v>0</c:v>
                </c:pt>
                <c:pt idx="2733" formatCode="#,##0.0">
                  <c:v>0</c:v>
                </c:pt>
                <c:pt idx="2734" formatCode="#,##0.0">
                  <c:v>0</c:v>
                </c:pt>
                <c:pt idx="2735" formatCode="#,##0.0">
                  <c:v>0</c:v>
                </c:pt>
                <c:pt idx="2736" formatCode="#,##0.0">
                  <c:v>0</c:v>
                </c:pt>
                <c:pt idx="2737" formatCode="#,##0.0">
                  <c:v>0</c:v>
                </c:pt>
                <c:pt idx="2738" formatCode="#,##0.0">
                  <c:v>0</c:v>
                </c:pt>
                <c:pt idx="2739" formatCode="#,##0.0">
                  <c:v>0</c:v>
                </c:pt>
                <c:pt idx="2740" formatCode="#,##0.0">
                  <c:v>0</c:v>
                </c:pt>
                <c:pt idx="2741" formatCode="#,##0.0">
                  <c:v>0</c:v>
                </c:pt>
                <c:pt idx="2742" formatCode="#,##0.0">
                  <c:v>0</c:v>
                </c:pt>
                <c:pt idx="2743" formatCode="#,##0.0">
                  <c:v>0</c:v>
                </c:pt>
                <c:pt idx="2744" formatCode="#,##0.0">
                  <c:v>0</c:v>
                </c:pt>
                <c:pt idx="2745" formatCode="#,##0.0">
                  <c:v>0</c:v>
                </c:pt>
                <c:pt idx="2746" formatCode="#,##0.0">
                  <c:v>0</c:v>
                </c:pt>
              </c:numCache>
            </c:numRef>
          </c:val>
        </c:ser>
        <c:ser>
          <c:idx val="9"/>
          <c:order val="9"/>
          <c:tx>
            <c:strRef>
              <c:f>Тізбе!$M$3:$M$5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Тізбе!$M$6:$M$2760</c:f>
              <c:numCache>
                <c:formatCode>@</c:formatCode>
                <c:ptCount val="2747"/>
                <c:pt idx="0">
                  <c:v>0</c:v>
                </c:pt>
                <c:pt idx="3" formatCode="#,##0.0">
                  <c:v>4044.866</c:v>
                </c:pt>
                <c:pt idx="4" formatCode="#,##0.0">
                  <c:v>24.689</c:v>
                </c:pt>
                <c:pt idx="5" formatCode="#,##0.0">
                  <c:v>24.689</c:v>
                </c:pt>
                <c:pt idx="6" formatCode="#,##0.0">
                  <c:v>23.431999999999999</c:v>
                </c:pt>
                <c:pt idx="7" formatCode="#,##0.0">
                  <c:v>9.7360000000000007</c:v>
                </c:pt>
                <c:pt idx="8" formatCode="#,##0.0">
                  <c:v>12.888999999999999</c:v>
                </c:pt>
                <c:pt idx="9" formatCode="#,##0.0">
                  <c:v>0.80700000000000005</c:v>
                </c:pt>
                <c:pt idx="10" formatCode="#,##0.0">
                  <c:v>0</c:v>
                </c:pt>
                <c:pt idx="11" formatCode="#,##0.0">
                  <c:v>0</c:v>
                </c:pt>
                <c:pt idx="12" formatCode="#,##0.0">
                  <c:v>1.2569999999999999</c:v>
                </c:pt>
                <c:pt idx="13" formatCode="#,##0.0">
                  <c:v>1.2569999999999999</c:v>
                </c:pt>
                <c:pt idx="14" formatCode="#,##0.0">
                  <c:v>119.42899999999999</c:v>
                </c:pt>
                <c:pt idx="15" formatCode="#,##0.0">
                  <c:v>119.42899999999999</c:v>
                </c:pt>
                <c:pt idx="16" formatCode="#,##0.0">
                  <c:v>94.823999999999998</c:v>
                </c:pt>
                <c:pt idx="17" formatCode="#,##0.0">
                  <c:v>16.22</c:v>
                </c:pt>
                <c:pt idx="18" formatCode="#,##0.0">
                  <c:v>77.254999999999995</c:v>
                </c:pt>
                <c:pt idx="19" formatCode="#,##0.0">
                  <c:v>1.349</c:v>
                </c:pt>
                <c:pt idx="20" formatCode="#,##0.0">
                  <c:v>0.93899999999999995</c:v>
                </c:pt>
                <c:pt idx="21" formatCode="#,##0.0">
                  <c:v>0.93899999999999995</c:v>
                </c:pt>
                <c:pt idx="22" formatCode="#,##0.0">
                  <c:v>13.408000000000001</c:v>
                </c:pt>
                <c:pt idx="23" formatCode="#,##0.0">
                  <c:v>11.682</c:v>
                </c:pt>
                <c:pt idx="24" formatCode="#,##0.0">
                  <c:v>1.726</c:v>
                </c:pt>
                <c:pt idx="25" formatCode="#,##0.0">
                  <c:v>1.746</c:v>
                </c:pt>
                <c:pt idx="26" formatCode="#,##0.0">
                  <c:v>1.746</c:v>
                </c:pt>
                <c:pt idx="27" formatCode="#,##0.0">
                  <c:v>8.5120000000000005</c:v>
                </c:pt>
                <c:pt idx="28" formatCode="#,##0.0">
                  <c:v>8.5120000000000005</c:v>
                </c:pt>
                <c:pt idx="29" formatCode="#,##0.0">
                  <c:v>0</c:v>
                </c:pt>
                <c:pt idx="30" formatCode="#,##0.0">
                  <c:v>0</c:v>
                </c:pt>
                <c:pt idx="31" formatCode="#,##0.0">
                  <c:v>27.410999999999998</c:v>
                </c:pt>
                <c:pt idx="32" formatCode="#,##0.0">
                  <c:v>27.410999999999998</c:v>
                </c:pt>
                <c:pt idx="33" formatCode="#,##0.0">
                  <c:v>24.210999999999999</c:v>
                </c:pt>
                <c:pt idx="34" formatCode="#,##0.0">
                  <c:v>5.8959999999999999</c:v>
                </c:pt>
                <c:pt idx="35" formatCode="#,##0.0">
                  <c:v>17.899999999999999</c:v>
                </c:pt>
                <c:pt idx="36" formatCode="#,##0.0">
                  <c:v>0.41499999999999998</c:v>
                </c:pt>
                <c:pt idx="37" formatCode="#,##0.0">
                  <c:v>3.2</c:v>
                </c:pt>
                <c:pt idx="38" formatCode="#,##0.0">
                  <c:v>3.2</c:v>
                </c:pt>
                <c:pt idx="39" formatCode="#,##0.0">
                  <c:v>20.667999999999999</c:v>
                </c:pt>
                <c:pt idx="40" formatCode="#,##0.0">
                  <c:v>20.667999999999999</c:v>
                </c:pt>
                <c:pt idx="41" formatCode="#,##0.0">
                  <c:v>19.032</c:v>
                </c:pt>
                <c:pt idx="42" formatCode="#,##0.0">
                  <c:v>3.097</c:v>
                </c:pt>
                <c:pt idx="43" formatCode="#,##0.0">
                  <c:v>15.353</c:v>
                </c:pt>
                <c:pt idx="44" formatCode="#,##0.0">
                  <c:v>0.58199999999999996</c:v>
                </c:pt>
                <c:pt idx="45" formatCode="#,##0.0">
                  <c:v>1.6359999999999999</c:v>
                </c:pt>
                <c:pt idx="46" formatCode="#,##0.0">
                  <c:v>1.6359999999999999</c:v>
                </c:pt>
                <c:pt idx="47" formatCode="#,##0.0">
                  <c:v>19.873000000000001</c:v>
                </c:pt>
                <c:pt idx="48" formatCode="#,##0.0">
                  <c:v>19.873000000000001</c:v>
                </c:pt>
                <c:pt idx="49" formatCode="#,##0.0">
                  <c:v>17.55</c:v>
                </c:pt>
                <c:pt idx="50" formatCode="#,##0.0">
                  <c:v>1.9370000000000001</c:v>
                </c:pt>
                <c:pt idx="51" formatCode="#,##0.0">
                  <c:v>14.997</c:v>
                </c:pt>
                <c:pt idx="52" formatCode="#,##0.0">
                  <c:v>0.61599999999999999</c:v>
                </c:pt>
                <c:pt idx="53" formatCode="#,##0.0">
                  <c:v>1.927</c:v>
                </c:pt>
                <c:pt idx="54" formatCode="#,##0.0">
                  <c:v>1.927</c:v>
                </c:pt>
                <c:pt idx="55" formatCode="#,##0.0">
                  <c:v>0.39600000000000002</c:v>
                </c:pt>
                <c:pt idx="56" formatCode="#,##0.0">
                  <c:v>0.39600000000000002</c:v>
                </c:pt>
                <c:pt idx="57" formatCode="#,##0.0">
                  <c:v>29.535</c:v>
                </c:pt>
                <c:pt idx="58" formatCode="#,##0.0">
                  <c:v>29.535</c:v>
                </c:pt>
                <c:pt idx="59" formatCode="#,##0.0">
                  <c:v>29.234999999999999</c:v>
                </c:pt>
                <c:pt idx="60" formatCode="#,##0.0">
                  <c:v>4.07</c:v>
                </c:pt>
                <c:pt idx="61" formatCode="#,##0.0">
                  <c:v>24.489000000000001</c:v>
                </c:pt>
                <c:pt idx="62" formatCode="#,##0.0">
                  <c:v>0.67600000000000005</c:v>
                </c:pt>
                <c:pt idx="63" formatCode="#,##0.0">
                  <c:v>0.3</c:v>
                </c:pt>
                <c:pt idx="64" formatCode="#,##0.0">
                  <c:v>0.3</c:v>
                </c:pt>
                <c:pt idx="65" formatCode="#,##0.0">
                  <c:v>23.838000000000005</c:v>
                </c:pt>
                <c:pt idx="66" formatCode="#,##0.0">
                  <c:v>23.838000000000005</c:v>
                </c:pt>
                <c:pt idx="67" formatCode="#,##0.0">
                  <c:v>22.933000000000003</c:v>
                </c:pt>
                <c:pt idx="68" formatCode="#,##0.0">
                  <c:v>6.4790000000000001</c:v>
                </c:pt>
                <c:pt idx="69" formatCode="#,##0.0">
                  <c:v>15.88</c:v>
                </c:pt>
                <c:pt idx="70" formatCode="#,##0.0">
                  <c:v>0.57399999999999995</c:v>
                </c:pt>
                <c:pt idx="71" formatCode="#,##0.0">
                  <c:v>0.90500000000000003</c:v>
                </c:pt>
                <c:pt idx="72" formatCode="#,##0.0">
                  <c:v>0.90500000000000003</c:v>
                </c:pt>
                <c:pt idx="73" formatCode="#,##0.0">
                  <c:v>32.549999999999997</c:v>
                </c:pt>
                <c:pt idx="74" formatCode="#,##0.0">
                  <c:v>32.549999999999997</c:v>
                </c:pt>
                <c:pt idx="75" formatCode="#,##0.0">
                  <c:v>29.25</c:v>
                </c:pt>
                <c:pt idx="76" formatCode="#,##0.0">
                  <c:v>7.0010000000000003</c:v>
                </c:pt>
                <c:pt idx="77" formatCode="#,##0.0">
                  <c:v>21.547999999999998</c:v>
                </c:pt>
                <c:pt idx="78" formatCode="#,##0.0">
                  <c:v>0.70099999999999996</c:v>
                </c:pt>
                <c:pt idx="79" formatCode="#,##0.0">
                  <c:v>3.3</c:v>
                </c:pt>
                <c:pt idx="80" formatCode="#,##0.0">
                  <c:v>3.3</c:v>
                </c:pt>
                <c:pt idx="81" formatCode="#,##0.0">
                  <c:v>32.4</c:v>
                </c:pt>
                <c:pt idx="82" formatCode="#,##0.0">
                  <c:v>32.4</c:v>
                </c:pt>
                <c:pt idx="83" formatCode="#,##0.0">
                  <c:v>30.5</c:v>
                </c:pt>
                <c:pt idx="84" formatCode="#,##0.0">
                  <c:v>9.3369999999999997</c:v>
                </c:pt>
                <c:pt idx="85" formatCode="#,##0.0">
                  <c:v>20.622</c:v>
                </c:pt>
                <c:pt idx="86" formatCode="#,##0.0">
                  <c:v>0.54100000000000004</c:v>
                </c:pt>
                <c:pt idx="87" formatCode="#,##0.0">
                  <c:v>1.9</c:v>
                </c:pt>
                <c:pt idx="88" formatCode="#,##0.0">
                  <c:v>1.9</c:v>
                </c:pt>
                <c:pt idx="89" formatCode="#,##0.0">
                  <c:v>46.908000000000001</c:v>
                </c:pt>
                <c:pt idx="90" formatCode="#,##0.0">
                  <c:v>46.908000000000001</c:v>
                </c:pt>
                <c:pt idx="91" formatCode="#,##0.0">
                  <c:v>42.298999999999999</c:v>
                </c:pt>
                <c:pt idx="92" formatCode="#,##0.0">
                  <c:v>28.526</c:v>
                </c:pt>
                <c:pt idx="93" formatCode="#,##0.0">
                  <c:v>12.819000000000001</c:v>
                </c:pt>
                <c:pt idx="94" formatCode="#,##0.0">
                  <c:v>0.95399999999999996</c:v>
                </c:pt>
                <c:pt idx="95" formatCode="#,##0.0">
                  <c:v>0.89</c:v>
                </c:pt>
                <c:pt idx="96" formatCode="#,##0.0">
                  <c:v>0.89</c:v>
                </c:pt>
                <c:pt idx="97" formatCode="#,##0.0">
                  <c:v>0.219</c:v>
                </c:pt>
                <c:pt idx="98" formatCode="#,##0.0">
                  <c:v>0.219</c:v>
                </c:pt>
                <c:pt idx="99" formatCode="#,##0.0">
                  <c:v>3.5</c:v>
                </c:pt>
                <c:pt idx="100" formatCode="#,##0.0">
                  <c:v>3.5</c:v>
                </c:pt>
                <c:pt idx="101" formatCode="#,##0.0">
                  <c:v>20.708999999999996</c:v>
                </c:pt>
                <c:pt idx="102" formatCode="#,##0.0">
                  <c:v>20.708999999999996</c:v>
                </c:pt>
                <c:pt idx="103" formatCode="#,##0.0">
                  <c:v>18.279999999999998</c:v>
                </c:pt>
                <c:pt idx="104" formatCode="#,##0.0">
                  <c:v>3.3439999999999999</c:v>
                </c:pt>
                <c:pt idx="105" formatCode="#,##0.0">
                  <c:v>14.398999999999999</c:v>
                </c:pt>
                <c:pt idx="106" formatCode="#,##0.0">
                  <c:v>0.53700000000000003</c:v>
                </c:pt>
                <c:pt idx="107" formatCode="#,##0.0">
                  <c:v>2.4289999999999998</c:v>
                </c:pt>
                <c:pt idx="108" formatCode="#,##0.0">
                  <c:v>2.4289999999999998</c:v>
                </c:pt>
                <c:pt idx="109" formatCode="#,##0.0">
                  <c:v>27.193999999999996</c:v>
                </c:pt>
                <c:pt idx="110" formatCode="#,##0.0">
                  <c:v>27.193999999999996</c:v>
                </c:pt>
                <c:pt idx="111" formatCode="#,##0.0">
                  <c:v>25.293999999999997</c:v>
                </c:pt>
                <c:pt idx="112" formatCode="#,##0.0">
                  <c:v>4.3890000000000002</c:v>
                </c:pt>
                <c:pt idx="113" formatCode="#,##0.0">
                  <c:v>20.370999999999999</c:v>
                </c:pt>
                <c:pt idx="114" formatCode="#,##0.0">
                  <c:v>0.53400000000000003</c:v>
                </c:pt>
                <c:pt idx="115" formatCode="#,##0.0">
                  <c:v>1.9</c:v>
                </c:pt>
                <c:pt idx="116" formatCode="#,##0.0">
                  <c:v>1.9</c:v>
                </c:pt>
                <c:pt idx="117" formatCode="#,##0.0">
                  <c:v>25.409999999999997</c:v>
                </c:pt>
                <c:pt idx="118" formatCode="#,##0.0">
                  <c:v>25.409999999999997</c:v>
                </c:pt>
                <c:pt idx="119" formatCode="#,##0.0">
                  <c:v>24.523999999999997</c:v>
                </c:pt>
                <c:pt idx="120" formatCode="#,##0.0">
                  <c:v>2.6309999999999998</c:v>
                </c:pt>
                <c:pt idx="121" formatCode="#,##0.0">
                  <c:v>21.367999999999999</c:v>
                </c:pt>
                <c:pt idx="122" formatCode="#,##0.0">
                  <c:v>0.52500000000000002</c:v>
                </c:pt>
                <c:pt idx="123" formatCode="#,##0.0">
                  <c:v>0.88600000000000001</c:v>
                </c:pt>
                <c:pt idx="124" formatCode="#,##0.0">
                  <c:v>0.88600000000000001</c:v>
                </c:pt>
                <c:pt idx="125" formatCode="#,##0.0">
                  <c:v>29.677999999999997</c:v>
                </c:pt>
                <c:pt idx="126" formatCode="#,##0.0">
                  <c:v>29.677999999999997</c:v>
                </c:pt>
                <c:pt idx="127" formatCode="#,##0.0">
                  <c:v>27.317999999999998</c:v>
                </c:pt>
                <c:pt idx="128" formatCode="#,##0.0">
                  <c:v>6.76</c:v>
                </c:pt>
                <c:pt idx="129" formatCode="#,##0.0">
                  <c:v>19.975999999999999</c:v>
                </c:pt>
                <c:pt idx="130" formatCode="#,##0.0">
                  <c:v>0.58199999999999996</c:v>
                </c:pt>
                <c:pt idx="131" formatCode="#,##0.0">
                  <c:v>0.70099999999999996</c:v>
                </c:pt>
                <c:pt idx="132" formatCode="#,##0.0">
                  <c:v>0.70099999999999996</c:v>
                </c:pt>
                <c:pt idx="133" formatCode="#,##0.0">
                  <c:v>1.659</c:v>
                </c:pt>
                <c:pt idx="134" formatCode="#,##0.0">
                  <c:v>1.659</c:v>
                </c:pt>
                <c:pt idx="135" formatCode="#,##0.0">
                  <c:v>20.957000000000001</c:v>
                </c:pt>
                <c:pt idx="136" formatCode="#,##0.0">
                  <c:v>20.957000000000001</c:v>
                </c:pt>
                <c:pt idx="137" formatCode="#,##0.0">
                  <c:v>20.536999999999999</c:v>
                </c:pt>
                <c:pt idx="138" formatCode="#,##0.0">
                  <c:v>4.0030000000000001</c:v>
                </c:pt>
                <c:pt idx="139" formatCode="#,##0.0">
                  <c:v>15.753</c:v>
                </c:pt>
                <c:pt idx="140" formatCode="#,##0.0">
                  <c:v>0.78100000000000003</c:v>
                </c:pt>
                <c:pt idx="141" formatCode="#,##0.0">
                  <c:v>0.42</c:v>
                </c:pt>
                <c:pt idx="142" formatCode="#,##0.0">
                  <c:v>0.42</c:v>
                </c:pt>
                <c:pt idx="143" formatCode="#,##0.0">
                  <c:v>278.38900000000001</c:v>
                </c:pt>
                <c:pt idx="144" formatCode="#,##0.0">
                  <c:v>278.38900000000001</c:v>
                </c:pt>
                <c:pt idx="145" formatCode="#,##0.0">
                  <c:v>34.129000000000005</c:v>
                </c:pt>
                <c:pt idx="146" formatCode="#,##0.0">
                  <c:v>0</c:v>
                </c:pt>
                <c:pt idx="147" formatCode="#,##0.0">
                  <c:v>9.81</c:v>
                </c:pt>
                <c:pt idx="148" formatCode="#,##0.0">
                  <c:v>22.506</c:v>
                </c:pt>
                <c:pt idx="149" formatCode="#,##0.0">
                  <c:v>1.8129999999999999</c:v>
                </c:pt>
                <c:pt idx="150" formatCode="#,##0.0">
                  <c:v>0</c:v>
                </c:pt>
                <c:pt idx="151" formatCode="#,##0.0">
                  <c:v>0</c:v>
                </c:pt>
                <c:pt idx="152" formatCode="#,##0.0">
                  <c:v>21.844999999999999</c:v>
                </c:pt>
                <c:pt idx="153" formatCode="#,##0.0">
                  <c:v>17.163</c:v>
                </c:pt>
                <c:pt idx="154" formatCode="#,##0.0">
                  <c:v>4.6820000000000004</c:v>
                </c:pt>
                <c:pt idx="155" formatCode="#,##0.0">
                  <c:v>1.4510000000000001</c:v>
                </c:pt>
                <c:pt idx="156" formatCode="#,##0.0">
                  <c:v>1.4510000000000001</c:v>
                </c:pt>
                <c:pt idx="157" formatCode="#,##0.0">
                  <c:v>0.41899999999999998</c:v>
                </c:pt>
                <c:pt idx="158" formatCode="#,##0.0">
                  <c:v>0.41899999999999998</c:v>
                </c:pt>
                <c:pt idx="159" formatCode="#,##0.0">
                  <c:v>61.981000000000002</c:v>
                </c:pt>
                <c:pt idx="160" formatCode="#,##0.0">
                  <c:v>9.0150000000000006</c:v>
                </c:pt>
                <c:pt idx="161" formatCode="#,##0.0">
                  <c:v>3.1150000000000002</c:v>
                </c:pt>
                <c:pt idx="162" formatCode="#,##0.0">
                  <c:v>24.806000000000001</c:v>
                </c:pt>
                <c:pt idx="163" formatCode="#,##0.0">
                  <c:v>25.045000000000002</c:v>
                </c:pt>
                <c:pt idx="164" formatCode="#,##0.0">
                  <c:v>140.96100000000001</c:v>
                </c:pt>
                <c:pt idx="165" formatCode="#,##0.0">
                  <c:v>73.123999999999995</c:v>
                </c:pt>
                <c:pt idx="166" formatCode="#,##0.0">
                  <c:v>33.64</c:v>
                </c:pt>
                <c:pt idx="167" formatCode="#,##0.0">
                  <c:v>34.197000000000003</c:v>
                </c:pt>
                <c:pt idx="168" formatCode="#,##0.0">
                  <c:v>0</c:v>
                </c:pt>
                <c:pt idx="169" formatCode="#,##0.0">
                  <c:v>0</c:v>
                </c:pt>
                <c:pt idx="170" formatCode="#,##0.0">
                  <c:v>17.603000000000002</c:v>
                </c:pt>
                <c:pt idx="171" formatCode="#,##0.0">
                  <c:v>17.603000000000002</c:v>
                </c:pt>
                <c:pt idx="172" formatCode="#,##0.0">
                  <c:v>0</c:v>
                </c:pt>
                <c:pt idx="173" formatCode="#,##0.0">
                  <c:v>0</c:v>
                </c:pt>
                <c:pt idx="174" formatCode="#,##0.0">
                  <c:v>0</c:v>
                </c:pt>
                <c:pt idx="175" formatCode="#,##0.0">
                  <c:v>42.484999999999999</c:v>
                </c:pt>
                <c:pt idx="176" formatCode="#,##0.0">
                  <c:v>42.484999999999999</c:v>
                </c:pt>
                <c:pt idx="177" formatCode="#,##0.0">
                  <c:v>36.685000000000002</c:v>
                </c:pt>
                <c:pt idx="178" formatCode="#,##0.0">
                  <c:v>19.593</c:v>
                </c:pt>
                <c:pt idx="179" formatCode="#,##0.0">
                  <c:v>15.007999999999999</c:v>
                </c:pt>
                <c:pt idx="180" formatCode="#,##0.0">
                  <c:v>2.0840000000000001</c:v>
                </c:pt>
                <c:pt idx="181" formatCode="#,##0.0">
                  <c:v>0</c:v>
                </c:pt>
                <c:pt idx="182" formatCode="#,##0.0">
                  <c:v>0</c:v>
                </c:pt>
                <c:pt idx="183" formatCode="#,##0.0">
                  <c:v>5.8</c:v>
                </c:pt>
                <c:pt idx="184" formatCode="#,##0.0">
                  <c:v>5.8</c:v>
                </c:pt>
                <c:pt idx="185" formatCode="#,##0.0">
                  <c:v>0</c:v>
                </c:pt>
                <c:pt idx="187" formatCode="#,##0.0">
                  <c:v>34.19</c:v>
                </c:pt>
                <c:pt idx="188" formatCode="#,##0.0">
                  <c:v>34.19</c:v>
                </c:pt>
                <c:pt idx="189" formatCode="#,##0.0">
                  <c:v>22.311999999999998</c:v>
                </c:pt>
                <c:pt idx="190" formatCode="#,##0.0">
                  <c:v>14.253</c:v>
                </c:pt>
                <c:pt idx="191" formatCode="#,##0.0">
                  <c:v>6.4989999999999997</c:v>
                </c:pt>
                <c:pt idx="192" formatCode="#,##0.0">
                  <c:v>1.56</c:v>
                </c:pt>
                <c:pt idx="193" formatCode="#,##0.0">
                  <c:v>11.878</c:v>
                </c:pt>
                <c:pt idx="194" formatCode="#,##0.0">
                  <c:v>11.878</c:v>
                </c:pt>
                <c:pt idx="195" formatCode="#,##0.0">
                  <c:v>0</c:v>
                </c:pt>
                <c:pt idx="196" formatCode="#,##0.0">
                  <c:v>0</c:v>
                </c:pt>
                <c:pt idx="197" formatCode="#,##0.0">
                  <c:v>20.523</c:v>
                </c:pt>
                <c:pt idx="198" formatCode="#,##0.0">
                  <c:v>20.523</c:v>
                </c:pt>
                <c:pt idx="199" formatCode="#,##0.0">
                  <c:v>1.659</c:v>
                </c:pt>
                <c:pt idx="200" formatCode="#,##0.0">
                  <c:v>16.491</c:v>
                </c:pt>
                <c:pt idx="201" formatCode="#,##0.0">
                  <c:v>2.3730000000000002</c:v>
                </c:pt>
                <c:pt idx="202" formatCode="#,##0.0">
                  <c:v>0</c:v>
                </c:pt>
                <c:pt idx="203" formatCode="#,##0.0">
                  <c:v>0</c:v>
                </c:pt>
                <c:pt idx="204" formatCode="#,##0.0">
                  <c:v>150.95000000000002</c:v>
                </c:pt>
                <c:pt idx="205" formatCode="#,##0.0">
                  <c:v>150.95000000000002</c:v>
                </c:pt>
                <c:pt idx="206" formatCode="#,##0.0">
                  <c:v>17.484000000000002</c:v>
                </c:pt>
                <c:pt idx="207" formatCode="#,##0.0">
                  <c:v>8.4459999999999997</c:v>
                </c:pt>
                <c:pt idx="208" formatCode="#,##0.0">
                  <c:v>8.0540000000000003</c:v>
                </c:pt>
                <c:pt idx="209" formatCode="#,##0.0">
                  <c:v>0.98399999999999999</c:v>
                </c:pt>
                <c:pt idx="210" formatCode="#,##0.0">
                  <c:v>125.28400000000001</c:v>
                </c:pt>
                <c:pt idx="211" formatCode="#,##0.0">
                  <c:v>26.248000000000001</c:v>
                </c:pt>
                <c:pt idx="212" formatCode="#,##0.0">
                  <c:v>87.397999999999996</c:v>
                </c:pt>
                <c:pt idx="213" formatCode="#,##0.0">
                  <c:v>11.638</c:v>
                </c:pt>
                <c:pt idx="214" formatCode="#,##0.0">
                  <c:v>1.871</c:v>
                </c:pt>
                <c:pt idx="215" formatCode="#,##0.0">
                  <c:v>1.871</c:v>
                </c:pt>
                <c:pt idx="216" formatCode="#,##0.0">
                  <c:v>6.0140000000000002</c:v>
                </c:pt>
                <c:pt idx="217" formatCode="#,##0.0">
                  <c:v>6.0140000000000002</c:v>
                </c:pt>
                <c:pt idx="218" formatCode="#,##0.0">
                  <c:v>0.29699999999999999</c:v>
                </c:pt>
                <c:pt idx="219" formatCode="#,##0.0">
                  <c:v>0.29699999999999999</c:v>
                </c:pt>
                <c:pt idx="222" formatCode="#,##0.0">
                  <c:v>71.550000000000011</c:v>
                </c:pt>
                <c:pt idx="223" formatCode="#,##0.0">
                  <c:v>71.550000000000011</c:v>
                </c:pt>
                <c:pt idx="224" formatCode="#,##0.0">
                  <c:v>69.915000000000006</c:v>
                </c:pt>
                <c:pt idx="225" formatCode="#,##0.0">
                  <c:v>16.286000000000001</c:v>
                </c:pt>
                <c:pt idx="226" formatCode="#,##0.0">
                  <c:v>46.618000000000002</c:v>
                </c:pt>
                <c:pt idx="227" formatCode="#,##0.0">
                  <c:v>7.0110000000000001</c:v>
                </c:pt>
                <c:pt idx="228" formatCode="#,##0.0">
                  <c:v>1.635</c:v>
                </c:pt>
                <c:pt idx="229" formatCode="#,##0.0">
                  <c:v>1.635</c:v>
                </c:pt>
                <c:pt idx="230" formatCode="#,##0.0">
                  <c:v>15.718999999999998</c:v>
                </c:pt>
                <c:pt idx="231" formatCode="#,##0.0">
                  <c:v>15.718999999999998</c:v>
                </c:pt>
                <c:pt idx="232" formatCode="#,##0.0">
                  <c:v>15.718999999999998</c:v>
                </c:pt>
                <c:pt idx="233" formatCode="#,##0.0">
                  <c:v>0</c:v>
                </c:pt>
                <c:pt idx="234" formatCode="#,##0.0">
                  <c:v>0.745</c:v>
                </c:pt>
                <c:pt idx="235" formatCode="#,##0.0">
                  <c:v>12.353999999999999</c:v>
                </c:pt>
                <c:pt idx="236" formatCode="#,##0.0">
                  <c:v>2.62</c:v>
                </c:pt>
                <c:pt idx="237" formatCode="#,##0.0">
                  <c:v>0</c:v>
                </c:pt>
                <c:pt idx="238" formatCode="#,##0.0">
                  <c:v>0</c:v>
                </c:pt>
                <c:pt idx="239" formatCode="#,##0.0">
                  <c:v>0</c:v>
                </c:pt>
                <c:pt idx="240" formatCode="#,##0.0">
                  <c:v>0</c:v>
                </c:pt>
                <c:pt idx="241" formatCode="#,##0.0">
                  <c:v>121.247</c:v>
                </c:pt>
                <c:pt idx="242" formatCode="#,##0.0">
                  <c:v>121.247</c:v>
                </c:pt>
                <c:pt idx="243" formatCode="#,##0.0">
                  <c:v>37.448999999999998</c:v>
                </c:pt>
                <c:pt idx="244" formatCode="#,##0.0">
                  <c:v>2.472</c:v>
                </c:pt>
                <c:pt idx="245" formatCode="#,##0.0">
                  <c:v>17.547999999999998</c:v>
                </c:pt>
                <c:pt idx="246" formatCode="#,##0.0">
                  <c:v>17.428999999999998</c:v>
                </c:pt>
                <c:pt idx="247" formatCode="#,##0.0">
                  <c:v>68.917000000000002</c:v>
                </c:pt>
                <c:pt idx="248" formatCode="#,##0.0">
                  <c:v>68.917000000000002</c:v>
                </c:pt>
                <c:pt idx="249" formatCode="#,##0.0">
                  <c:v>14.881</c:v>
                </c:pt>
                <c:pt idx="250" formatCode="#,##0.0">
                  <c:v>4.6479999999999997</c:v>
                </c:pt>
                <c:pt idx="251" formatCode="#,##0.0">
                  <c:v>10.233000000000001</c:v>
                </c:pt>
                <c:pt idx="252" formatCode="#,##0.0">
                  <c:v>34.239999999999995</c:v>
                </c:pt>
                <c:pt idx="253" formatCode="#,##0.0">
                  <c:v>34.239999999999995</c:v>
                </c:pt>
                <c:pt idx="254" formatCode="#,##0.0">
                  <c:v>21.24</c:v>
                </c:pt>
                <c:pt idx="255" formatCode="#,##0.0">
                  <c:v>14.787000000000001</c:v>
                </c:pt>
                <c:pt idx="256" formatCode="#,##0.0">
                  <c:v>5.8730000000000002</c:v>
                </c:pt>
                <c:pt idx="257" formatCode="#,##0.0">
                  <c:v>0.57999999999999996</c:v>
                </c:pt>
                <c:pt idx="258" formatCode="#,##0.0">
                  <c:v>10</c:v>
                </c:pt>
                <c:pt idx="259" formatCode="#,##0.0">
                  <c:v>10</c:v>
                </c:pt>
                <c:pt idx="260" formatCode="#,##0.0">
                  <c:v>0</c:v>
                </c:pt>
                <c:pt idx="261" formatCode="#,##0.0">
                  <c:v>0</c:v>
                </c:pt>
                <c:pt idx="262" formatCode="#,##0.0">
                  <c:v>3</c:v>
                </c:pt>
                <c:pt idx="263" formatCode="#,##0.0">
                  <c:v>3</c:v>
                </c:pt>
                <c:pt idx="264" formatCode="#,##0.0">
                  <c:v>188.29400000000001</c:v>
                </c:pt>
                <c:pt idx="265" formatCode="#,##0.0">
                  <c:v>24.446999999999999</c:v>
                </c:pt>
                <c:pt idx="266" formatCode="#,##0.0">
                  <c:v>24.427</c:v>
                </c:pt>
                <c:pt idx="267" formatCode="#,##0.0">
                  <c:v>5.4820000000000002</c:v>
                </c:pt>
                <c:pt idx="268" formatCode="#,##0.0">
                  <c:v>0</c:v>
                </c:pt>
                <c:pt idx="269" formatCode="#,##0.0">
                  <c:v>17.742999999999999</c:v>
                </c:pt>
                <c:pt idx="270" formatCode="#,##0.0">
                  <c:v>1.202</c:v>
                </c:pt>
                <c:pt idx="271" formatCode="#,##0.0">
                  <c:v>163.827</c:v>
                </c:pt>
                <c:pt idx="272" formatCode="#,##0.0">
                  <c:v>163.827</c:v>
                </c:pt>
                <c:pt idx="273" formatCode="#,##0.0">
                  <c:v>0.02</c:v>
                </c:pt>
                <c:pt idx="274" formatCode="#,##0.0">
                  <c:v>0</c:v>
                </c:pt>
                <c:pt idx="275" formatCode="#,##0.0">
                  <c:v>0.02</c:v>
                </c:pt>
                <c:pt idx="276" formatCode="#,##0.0">
                  <c:v>0</c:v>
                </c:pt>
                <c:pt idx="277" formatCode="#,##0.0">
                  <c:v>0</c:v>
                </c:pt>
                <c:pt idx="278" formatCode="#,##0.0">
                  <c:v>0</c:v>
                </c:pt>
                <c:pt idx="279" formatCode="#,##0.0">
                  <c:v>0</c:v>
                </c:pt>
                <c:pt idx="280" formatCode="#,##0.0">
                  <c:v>0</c:v>
                </c:pt>
                <c:pt idx="281" formatCode="#,##0.0">
                  <c:v>0</c:v>
                </c:pt>
                <c:pt idx="282" formatCode="#,##0.0">
                  <c:v>0</c:v>
                </c:pt>
                <c:pt idx="283" formatCode="#,##0.0">
                  <c:v>0</c:v>
                </c:pt>
                <c:pt idx="284" formatCode="#,##0.0">
                  <c:v>0</c:v>
                </c:pt>
                <c:pt idx="285" formatCode="#,##0.0">
                  <c:v>0</c:v>
                </c:pt>
                <c:pt idx="286" formatCode="#,##0.0">
                  <c:v>0</c:v>
                </c:pt>
                <c:pt idx="287" formatCode="#,##0.0">
                  <c:v>0</c:v>
                </c:pt>
                <c:pt idx="288" formatCode="#,##0.0">
                  <c:v>0</c:v>
                </c:pt>
                <c:pt idx="289" formatCode="#,##0.0">
                  <c:v>0</c:v>
                </c:pt>
                <c:pt idx="290" formatCode="#,##0.0">
                  <c:v>0</c:v>
                </c:pt>
                <c:pt idx="291" formatCode="#,##0.0">
                  <c:v>0</c:v>
                </c:pt>
                <c:pt idx="292" formatCode="#,##0.0">
                  <c:v>2586.0299999999997</c:v>
                </c:pt>
                <c:pt idx="293" formatCode="#,##0.0">
                  <c:v>2586.0299999999997</c:v>
                </c:pt>
                <c:pt idx="294" formatCode="#,##0.0">
                  <c:v>67.23</c:v>
                </c:pt>
                <c:pt idx="295" formatCode="#,##0.0">
                  <c:v>47.939</c:v>
                </c:pt>
                <c:pt idx="296" formatCode="#,##0.0">
                  <c:v>17.617000000000001</c:v>
                </c:pt>
                <c:pt idx="297" formatCode="#,##0.0">
                  <c:v>1.6739999999999999</c:v>
                </c:pt>
                <c:pt idx="298" formatCode="#,##0.0">
                  <c:v>42.332999999999998</c:v>
                </c:pt>
                <c:pt idx="299" formatCode="#,##0.0">
                  <c:v>42.332999999999998</c:v>
                </c:pt>
                <c:pt idx="300" formatCode="#,##0.0">
                  <c:v>0</c:v>
                </c:pt>
                <c:pt idx="301" formatCode="#,##0.0">
                  <c:v>34.944000000000003</c:v>
                </c:pt>
                <c:pt idx="302" formatCode="#,##0.0">
                  <c:v>34.944000000000003</c:v>
                </c:pt>
                <c:pt idx="303" formatCode="#,##0.0">
                  <c:v>0</c:v>
                </c:pt>
                <c:pt idx="304" formatCode="#,##0.0">
                  <c:v>0</c:v>
                </c:pt>
                <c:pt idx="305" formatCode="#,##0.0">
                  <c:v>0.215</c:v>
                </c:pt>
                <c:pt idx="306" formatCode="#,##0.0">
                  <c:v>0.215</c:v>
                </c:pt>
                <c:pt idx="307" formatCode="#,##0.0">
                  <c:v>119.616</c:v>
                </c:pt>
                <c:pt idx="308" formatCode="#,##0.0">
                  <c:v>119.616</c:v>
                </c:pt>
                <c:pt idx="309" formatCode="#,##0.0">
                  <c:v>1131.0729999999999</c:v>
                </c:pt>
                <c:pt idx="310" formatCode="#,##0.0">
                  <c:v>369.43799999999999</c:v>
                </c:pt>
                <c:pt idx="311" formatCode="#,##0.0">
                  <c:v>141.137</c:v>
                </c:pt>
                <c:pt idx="312" formatCode="#,##0.0">
                  <c:v>481.31299999999999</c:v>
                </c:pt>
                <c:pt idx="313" formatCode="#,##0.0">
                  <c:v>139.185</c:v>
                </c:pt>
                <c:pt idx="314" formatCode="#,##0.0">
                  <c:v>7.617</c:v>
                </c:pt>
                <c:pt idx="315" formatCode="#,##0.0">
                  <c:v>7.617</c:v>
                </c:pt>
                <c:pt idx="316" formatCode="#,##0.0">
                  <c:v>0</c:v>
                </c:pt>
                <c:pt idx="317" formatCode="#,##0.0">
                  <c:v>0</c:v>
                </c:pt>
                <c:pt idx="318" formatCode="#,##0.0">
                  <c:v>0</c:v>
                </c:pt>
                <c:pt idx="319" formatCode="#,##0.0">
                  <c:v>0</c:v>
                </c:pt>
                <c:pt idx="320" formatCode="#,##0.0">
                  <c:v>0</c:v>
                </c:pt>
                <c:pt idx="321" formatCode="#,##0.0">
                  <c:v>5.1310000000000002</c:v>
                </c:pt>
                <c:pt idx="322" formatCode="#,##0.0">
                  <c:v>5.1310000000000002</c:v>
                </c:pt>
                <c:pt idx="323" formatCode="#,##0.0">
                  <c:v>4.0739999999999998</c:v>
                </c:pt>
                <c:pt idx="324" formatCode="#,##0.0">
                  <c:v>4.0739999999999998</c:v>
                </c:pt>
                <c:pt idx="325" formatCode="#,##0.0">
                  <c:v>60.366</c:v>
                </c:pt>
                <c:pt idx="326" formatCode="#,##0.0">
                  <c:v>18.233000000000001</c:v>
                </c:pt>
                <c:pt idx="327" formatCode="#,##0.0">
                  <c:v>0</c:v>
                </c:pt>
                <c:pt idx="328" formatCode="#,##0.0">
                  <c:v>42.133000000000003</c:v>
                </c:pt>
                <c:pt idx="329" formatCode="#,##0.0">
                  <c:v>7.3250000000000002</c:v>
                </c:pt>
                <c:pt idx="330" formatCode="#,##0.0">
                  <c:v>7.3250000000000002</c:v>
                </c:pt>
                <c:pt idx="331" formatCode="#,##0.0">
                  <c:v>1106.106</c:v>
                </c:pt>
                <c:pt idx="332" formatCode="#,##0.0">
                  <c:v>46.316000000000003</c:v>
                </c:pt>
                <c:pt idx="333" formatCode="#,##0.0">
                  <c:v>0</c:v>
                </c:pt>
                <c:pt idx="334" formatCode="#,##0.0">
                  <c:v>650.947</c:v>
                </c:pt>
                <c:pt idx="335" formatCode="#,##0.0">
                  <c:v>408.84300000000002</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c:v>
                </c:pt>
                <c:pt idx="347" formatCode="#,##0.0">
                  <c:v>0</c:v>
                </c:pt>
                <c:pt idx="348" formatCode="#,##0.0">
                  <c:v>0</c:v>
                </c:pt>
                <c:pt idx="349" formatCode="#,##0.0">
                  <c:v>0</c:v>
                </c:pt>
                <c:pt idx="350" formatCode="#,##0.0">
                  <c:v>0</c:v>
                </c:pt>
                <c:pt idx="351" formatCode="#,##0.0">
                  <c:v>0</c:v>
                </c:pt>
                <c:pt idx="352" formatCode="#,##0.0">
                  <c:v>0</c:v>
                </c:pt>
                <c:pt idx="353" formatCode="#,##0.0">
                  <c:v>0</c:v>
                </c:pt>
                <c:pt idx="354" formatCode="#,##0.0">
                  <c:v>0</c:v>
                </c:pt>
                <c:pt idx="355" formatCode="#,##0.0">
                  <c:v>0</c:v>
                </c:pt>
                <c:pt idx="356" formatCode="#,##0.0">
                  <c:v>0</c:v>
                </c:pt>
                <c:pt idx="357" formatCode="#,##0.0">
                  <c:v>0</c:v>
                </c:pt>
                <c:pt idx="360" formatCode="#,##0.0">
                  <c:v>917.60820000000012</c:v>
                </c:pt>
                <c:pt idx="361" formatCode="#,##0.0">
                  <c:v>270.16300000000001</c:v>
                </c:pt>
                <c:pt idx="362" formatCode="#,##0.0">
                  <c:v>88.995999999999995</c:v>
                </c:pt>
                <c:pt idx="363" formatCode="#,##0.0">
                  <c:v>0.13200000000000001</c:v>
                </c:pt>
                <c:pt idx="364" formatCode="#,##0.0">
                  <c:v>0</c:v>
                </c:pt>
                <c:pt idx="365" formatCode="#,##0.0">
                  <c:v>87.962999999999994</c:v>
                </c:pt>
                <c:pt idx="366" formatCode="#,##0.0">
                  <c:v>0.90100000000000002</c:v>
                </c:pt>
                <c:pt idx="367" formatCode="#,##0.0">
                  <c:v>38.280999999999999</c:v>
                </c:pt>
                <c:pt idx="368" formatCode="#,##0.0">
                  <c:v>0</c:v>
                </c:pt>
                <c:pt idx="369" formatCode="#,##0.0">
                  <c:v>38.280999999999999</c:v>
                </c:pt>
                <c:pt idx="370" formatCode="#,##0.0">
                  <c:v>3.36</c:v>
                </c:pt>
                <c:pt idx="371" formatCode="#,##0.0">
                  <c:v>0</c:v>
                </c:pt>
                <c:pt idx="372" formatCode="#,##0.0">
                  <c:v>3.36</c:v>
                </c:pt>
                <c:pt idx="373" formatCode="#,##0.0">
                  <c:v>0</c:v>
                </c:pt>
                <c:pt idx="374" formatCode="#,##0.0">
                  <c:v>0</c:v>
                </c:pt>
                <c:pt idx="375" formatCode="#,##0.0">
                  <c:v>139.52600000000001</c:v>
                </c:pt>
                <c:pt idx="376" formatCode="#,##0.0">
                  <c:v>139.52600000000001</c:v>
                </c:pt>
                <c:pt idx="377" formatCode="#,##0.0">
                  <c:v>0</c:v>
                </c:pt>
                <c:pt idx="378" formatCode="#,##0.0">
                  <c:v>0</c:v>
                </c:pt>
                <c:pt idx="379" formatCode="#,##0.0">
                  <c:v>0</c:v>
                </c:pt>
                <c:pt idx="380" formatCode="#,##0.0">
                  <c:v>0</c:v>
                </c:pt>
                <c:pt idx="381" formatCode="#,##0.0">
                  <c:v>0</c:v>
                </c:pt>
                <c:pt idx="382" formatCode="#,##0.0">
                  <c:v>0</c:v>
                </c:pt>
                <c:pt idx="383" formatCode="#,##0.0">
                  <c:v>0</c:v>
                </c:pt>
                <c:pt idx="384" formatCode="#,##0.0">
                  <c:v>0</c:v>
                </c:pt>
                <c:pt idx="385" formatCode="#,##0.0">
                  <c:v>0</c:v>
                </c:pt>
                <c:pt idx="386" formatCode="#,##0.0">
                  <c:v>4.4999999999999998E-2</c:v>
                </c:pt>
                <c:pt idx="387" formatCode="#,##0.0">
                  <c:v>4.4999999999999998E-2</c:v>
                </c:pt>
                <c:pt idx="388" formatCode="#,##0.0">
                  <c:v>4.4999999999999998E-2</c:v>
                </c:pt>
                <c:pt idx="389" formatCode="#,##0.0">
                  <c:v>0</c:v>
                </c:pt>
                <c:pt idx="390" formatCode="#,##0.0">
                  <c:v>0</c:v>
                </c:pt>
                <c:pt idx="391" formatCode="#,##0.0">
                  <c:v>0</c:v>
                </c:pt>
                <c:pt idx="392" formatCode="#,##0.0">
                  <c:v>0</c:v>
                </c:pt>
                <c:pt idx="393" formatCode="#,##0.0">
                  <c:v>0</c:v>
                </c:pt>
                <c:pt idx="394" formatCode="#,##0.0">
                  <c:v>0</c:v>
                </c:pt>
                <c:pt idx="395" formatCode="#,##0.0">
                  <c:v>59.909499999999994</c:v>
                </c:pt>
                <c:pt idx="396" formatCode="#,##0.0">
                  <c:v>56.615499999999997</c:v>
                </c:pt>
                <c:pt idx="397" formatCode="#,##0.0">
                  <c:v>0</c:v>
                </c:pt>
                <c:pt idx="398" formatCode="#,##0.0">
                  <c:v>0</c:v>
                </c:pt>
                <c:pt idx="399" formatCode="#,##0.0">
                  <c:v>46.394500000000001</c:v>
                </c:pt>
                <c:pt idx="400" formatCode="#,##0.0">
                  <c:v>10.221</c:v>
                </c:pt>
                <c:pt idx="401" formatCode="#,##0.0">
                  <c:v>3.294</c:v>
                </c:pt>
                <c:pt idx="402" formatCode="#,##0.0">
                  <c:v>0</c:v>
                </c:pt>
                <c:pt idx="403" formatCode="#,##0.0">
                  <c:v>3.294</c:v>
                </c:pt>
                <c:pt idx="404" formatCode="#,##0.0">
                  <c:v>0</c:v>
                </c:pt>
                <c:pt idx="405" formatCode="#,##0.0">
                  <c:v>204.5779</c:v>
                </c:pt>
                <c:pt idx="406" formatCode="#,##0.0">
                  <c:v>192.30289999999999</c:v>
                </c:pt>
                <c:pt idx="407" formatCode="#,##0.0">
                  <c:v>0.53</c:v>
                </c:pt>
                <c:pt idx="408" formatCode="#,##0.0">
                  <c:v>0</c:v>
                </c:pt>
                <c:pt idx="409" formatCode="#,##0.0">
                  <c:v>175.29689999999999</c:v>
                </c:pt>
                <c:pt idx="410" formatCode="#,##0.0">
                  <c:v>16.475999999999999</c:v>
                </c:pt>
                <c:pt idx="411" formatCode="#,##0.0">
                  <c:v>0.89900000000000002</c:v>
                </c:pt>
                <c:pt idx="412" formatCode="#,##0.0">
                  <c:v>0</c:v>
                </c:pt>
                <c:pt idx="413" formatCode="#,##0.0">
                  <c:v>0.78100000000000003</c:v>
                </c:pt>
                <c:pt idx="414" formatCode="#,##0.0">
                  <c:v>0.11799999999999999</c:v>
                </c:pt>
                <c:pt idx="415" formatCode="#,##0.0">
                  <c:v>11.375999999999999</c:v>
                </c:pt>
                <c:pt idx="416" formatCode="#,##0.0">
                  <c:v>0</c:v>
                </c:pt>
                <c:pt idx="417" formatCode="#,##0.0">
                  <c:v>11.375999999999999</c:v>
                </c:pt>
                <c:pt idx="418" formatCode="#,##0.0">
                  <c:v>0</c:v>
                </c:pt>
                <c:pt idx="419" formatCode="#,##0.0">
                  <c:v>227.41289999999998</c:v>
                </c:pt>
                <c:pt idx="420" formatCode="#,##0.0">
                  <c:v>220.45349999999999</c:v>
                </c:pt>
                <c:pt idx="421" formatCode="#,##0.0">
                  <c:v>0.81899999999999995</c:v>
                </c:pt>
                <c:pt idx="422" formatCode="#,##0.0">
                  <c:v>0</c:v>
                </c:pt>
                <c:pt idx="423" formatCode="#,##0.0">
                  <c:v>203.4365</c:v>
                </c:pt>
                <c:pt idx="424" formatCode="#,##0.0">
                  <c:v>16.198</c:v>
                </c:pt>
                <c:pt idx="425" formatCode="#,##0.0">
                  <c:v>6.9593999999999996</c:v>
                </c:pt>
                <c:pt idx="426" formatCode="#,##0.0">
                  <c:v>0</c:v>
                </c:pt>
                <c:pt idx="427" formatCode="#,##0.0">
                  <c:v>6.9593999999999996</c:v>
                </c:pt>
                <c:pt idx="428" formatCode="#,##0.0">
                  <c:v>0</c:v>
                </c:pt>
                <c:pt idx="429" formatCode="#,##0.0">
                  <c:v>155.49989999999997</c:v>
                </c:pt>
                <c:pt idx="430" formatCode="#,##0.0">
                  <c:v>148.65249999999997</c:v>
                </c:pt>
                <c:pt idx="431" formatCode="#,##0.0">
                  <c:v>4.0549999999999997</c:v>
                </c:pt>
                <c:pt idx="432" formatCode="#,##0.0">
                  <c:v>0</c:v>
                </c:pt>
                <c:pt idx="433" formatCode="#,##0.0">
                  <c:v>127.52249999999999</c:v>
                </c:pt>
                <c:pt idx="434" formatCode="#,##0.0">
                  <c:v>17.074999999999999</c:v>
                </c:pt>
                <c:pt idx="435" formatCode="#,##0.0">
                  <c:v>1.5639999999999998</c:v>
                </c:pt>
                <c:pt idx="436" formatCode="#,##0.0">
                  <c:v>0</c:v>
                </c:pt>
                <c:pt idx="437" formatCode="#,##0.0">
                  <c:v>1.2649999999999999</c:v>
                </c:pt>
                <c:pt idx="438" formatCode="#,##0.0">
                  <c:v>0.29899999999999999</c:v>
                </c:pt>
                <c:pt idx="439" formatCode="#,##0.0">
                  <c:v>5.2834000000000003</c:v>
                </c:pt>
                <c:pt idx="440" formatCode="#,##0.0">
                  <c:v>0</c:v>
                </c:pt>
                <c:pt idx="441" formatCode="#,##0.0">
                  <c:v>5.2834000000000003</c:v>
                </c:pt>
                <c:pt idx="442" formatCode="#,##0.0">
                  <c:v>0</c:v>
                </c:pt>
                <c:pt idx="443" formatCode="#,##0.0">
                  <c:v>0</c:v>
                </c:pt>
                <c:pt idx="444" formatCode="#,##0.0">
                  <c:v>0</c:v>
                </c:pt>
                <c:pt idx="445" formatCode="#,##0.0">
                  <c:v>0</c:v>
                </c:pt>
                <c:pt idx="446" formatCode="#,##0.0">
                  <c:v>0</c:v>
                </c:pt>
                <c:pt idx="447" formatCode="#,##0.0">
                  <c:v>0</c:v>
                </c:pt>
                <c:pt idx="448" formatCode="#,##0.0">
                  <c:v>0</c:v>
                </c:pt>
                <c:pt idx="449" formatCode="#,##0.0">
                  <c:v>0</c:v>
                </c:pt>
                <c:pt idx="450" formatCode="#,##0.0">
                  <c:v>0</c:v>
                </c:pt>
                <c:pt idx="451" formatCode="#,##0.0">
                  <c:v>0</c:v>
                </c:pt>
                <c:pt idx="452" formatCode="#,##0.0">
                  <c:v>0</c:v>
                </c:pt>
                <c:pt idx="453" formatCode="#,##0.0">
                  <c:v>0</c:v>
                </c:pt>
                <c:pt idx="454" formatCode="#,##0.0">
                  <c:v>0</c:v>
                </c:pt>
                <c:pt idx="455" formatCode="#,##0.0">
                  <c:v>0</c:v>
                </c:pt>
                <c:pt idx="456" formatCode="#,##0.0">
                  <c:v>0</c:v>
                </c:pt>
                <c:pt idx="457" formatCode="#,##0.0">
                  <c:v>0</c:v>
                </c:pt>
                <c:pt idx="458" formatCode="#,##0.0">
                  <c:v>0</c:v>
                </c:pt>
                <c:pt idx="459" formatCode="#,##0.0">
                  <c:v>0</c:v>
                </c:pt>
                <c:pt idx="460" formatCode="#,##0.0">
                  <c:v>0</c:v>
                </c:pt>
                <c:pt idx="461" formatCode="#,##0.0">
                  <c:v>0</c:v>
                </c:pt>
                <c:pt idx="462" formatCode="#,##0.0">
                  <c:v>0</c:v>
                </c:pt>
                <c:pt idx="463" formatCode="#,##0.0">
                  <c:v>0</c:v>
                </c:pt>
                <c:pt idx="464" formatCode="#,##0.0">
                  <c:v>0</c:v>
                </c:pt>
                <c:pt idx="465" formatCode="#,##0.0">
                  <c:v>0</c:v>
                </c:pt>
                <c:pt idx="466" formatCode="#,##0.0">
                  <c:v>0</c:v>
                </c:pt>
                <c:pt idx="467" formatCode="#,##0.0">
                  <c:v>0</c:v>
                </c:pt>
                <c:pt idx="468" formatCode="#,##0.0">
                  <c:v>0</c:v>
                </c:pt>
                <c:pt idx="469" formatCode="#,##0.0">
                  <c:v>0</c:v>
                </c:pt>
                <c:pt idx="470" formatCode="#,##0.0">
                  <c:v>0</c:v>
                </c:pt>
                <c:pt idx="471" formatCode="#,##0.0">
                  <c:v>0</c:v>
                </c:pt>
                <c:pt idx="472" formatCode="#,##0.0">
                  <c:v>0</c:v>
                </c:pt>
                <c:pt idx="473" formatCode="#,##0.0">
                  <c:v>0</c:v>
                </c:pt>
                <c:pt idx="474" formatCode="#,##0.0">
                  <c:v>0</c:v>
                </c:pt>
                <c:pt idx="475" formatCode="#,##0.0">
                  <c:v>0</c:v>
                </c:pt>
                <c:pt idx="476" formatCode="#,##0.0">
                  <c:v>0</c:v>
                </c:pt>
                <c:pt idx="477" formatCode="#,##0.0">
                  <c:v>0</c:v>
                </c:pt>
                <c:pt idx="478" formatCode="#,##0.0">
                  <c:v>0</c:v>
                </c:pt>
                <c:pt idx="479" formatCode="#,##0.0">
                  <c:v>0</c:v>
                </c:pt>
                <c:pt idx="570" formatCode="#,##0.0">
                  <c:v>4962.4742000000006</c:v>
                </c:pt>
                <c:pt idx="572" formatCode="#,##0.0">
                  <c:v>0</c:v>
                </c:pt>
                <c:pt idx="573" formatCode="#,##0.0">
                  <c:v>0</c:v>
                </c:pt>
                <c:pt idx="574" formatCode="#,##0.0">
                  <c:v>0</c:v>
                </c:pt>
                <c:pt idx="575" formatCode="#,##0.0">
                  <c:v>0</c:v>
                </c:pt>
                <c:pt idx="576" formatCode="#,##0.0">
                  <c:v>0</c:v>
                </c:pt>
                <c:pt idx="577" formatCode="#,##0.0">
                  <c:v>0</c:v>
                </c:pt>
                <c:pt idx="578" formatCode="#,##0.0">
                  <c:v>0</c:v>
                </c:pt>
                <c:pt idx="579" formatCode="#,##0.0">
                  <c:v>0</c:v>
                </c:pt>
                <c:pt idx="580" formatCode="#,##0.0">
                  <c:v>0</c:v>
                </c:pt>
                <c:pt idx="581" formatCode="#,##0.0">
                  <c:v>0</c:v>
                </c:pt>
                <c:pt idx="582" formatCode="#,##0.0">
                  <c:v>0</c:v>
                </c:pt>
                <c:pt idx="583" formatCode="#,##0.0">
                  <c:v>0</c:v>
                </c:pt>
                <c:pt idx="584" formatCode="#,##0.0">
                  <c:v>0</c:v>
                </c:pt>
                <c:pt idx="585" formatCode="#,##0.0">
                  <c:v>0</c:v>
                </c:pt>
                <c:pt idx="586" formatCode="#,##0.0">
                  <c:v>0</c:v>
                </c:pt>
                <c:pt idx="587" formatCode="#,##0.0">
                  <c:v>0</c:v>
                </c:pt>
                <c:pt idx="588" formatCode="#,##0.0">
                  <c:v>0</c:v>
                </c:pt>
                <c:pt idx="589" formatCode="#,##0.0">
                  <c:v>0</c:v>
                </c:pt>
                <c:pt idx="590" formatCode="#,##0.0">
                  <c:v>0</c:v>
                </c:pt>
                <c:pt idx="591" formatCode="#,##0.0">
                  <c:v>0</c:v>
                </c:pt>
                <c:pt idx="592" formatCode="#,##0.0">
                  <c:v>0</c:v>
                </c:pt>
                <c:pt idx="593" formatCode="#,##0.0">
                  <c:v>0</c:v>
                </c:pt>
                <c:pt idx="594" formatCode="#,##0.0">
                  <c:v>0</c:v>
                </c:pt>
                <c:pt idx="595" formatCode="#,##0.0">
                  <c:v>0</c:v>
                </c:pt>
                <c:pt idx="596" formatCode="#,##0.0">
                  <c:v>0</c:v>
                </c:pt>
                <c:pt idx="597" formatCode="#,##0.0">
                  <c:v>0</c:v>
                </c:pt>
                <c:pt idx="598" formatCode="#,##0.0">
                  <c:v>0</c:v>
                </c:pt>
                <c:pt idx="599" formatCode="#,##0.0">
                  <c:v>0</c:v>
                </c:pt>
                <c:pt idx="600" formatCode="#,##0.0">
                  <c:v>0</c:v>
                </c:pt>
                <c:pt idx="601" formatCode="#,##0.0">
                  <c:v>0</c:v>
                </c:pt>
                <c:pt idx="602" formatCode="#,##0.0">
                  <c:v>0</c:v>
                </c:pt>
                <c:pt idx="603" formatCode="#,##0.0">
                  <c:v>0</c:v>
                </c:pt>
                <c:pt idx="604" formatCode="#,##0.0">
                  <c:v>0</c:v>
                </c:pt>
                <c:pt idx="605" formatCode="#,##0.0">
                  <c:v>0</c:v>
                </c:pt>
                <c:pt idx="606" formatCode="#,##0.0">
                  <c:v>0</c:v>
                </c:pt>
                <c:pt idx="607" formatCode="#,##0.0">
                  <c:v>0</c:v>
                </c:pt>
                <c:pt idx="608" formatCode="#,##0.0">
                  <c:v>0</c:v>
                </c:pt>
                <c:pt idx="609" formatCode="#,##0.0">
                  <c:v>0</c:v>
                </c:pt>
                <c:pt idx="610" formatCode="#,##0.0">
                  <c:v>0</c:v>
                </c:pt>
                <c:pt idx="611" formatCode="#,##0.0">
                  <c:v>0</c:v>
                </c:pt>
                <c:pt idx="612" formatCode="#,##0.0">
                  <c:v>0</c:v>
                </c:pt>
                <c:pt idx="613" formatCode="#,##0.0">
                  <c:v>0</c:v>
                </c:pt>
                <c:pt idx="614" formatCode="#,##0.0">
                  <c:v>0</c:v>
                </c:pt>
                <c:pt idx="615" formatCode="#,##0.0">
                  <c:v>0</c:v>
                </c:pt>
                <c:pt idx="616" formatCode="#,##0.0">
                  <c:v>0</c:v>
                </c:pt>
                <c:pt idx="617" formatCode="#,##0.0">
                  <c:v>0</c:v>
                </c:pt>
                <c:pt idx="618" formatCode="#,##0.0">
                  <c:v>0</c:v>
                </c:pt>
                <c:pt idx="619" formatCode="#,##0.0">
                  <c:v>0</c:v>
                </c:pt>
                <c:pt idx="620" formatCode="#,##0.0">
                  <c:v>0</c:v>
                </c:pt>
                <c:pt idx="621" formatCode="#,##0.0">
                  <c:v>0</c:v>
                </c:pt>
                <c:pt idx="622" formatCode="#,##0.0">
                  <c:v>0</c:v>
                </c:pt>
                <c:pt idx="623" formatCode="#,##0.0">
                  <c:v>0</c:v>
                </c:pt>
                <c:pt idx="624" formatCode="#,##0.0">
                  <c:v>0</c:v>
                </c:pt>
                <c:pt idx="625" formatCode="#,##0.0">
                  <c:v>0</c:v>
                </c:pt>
                <c:pt idx="626" formatCode="#,##0.0">
                  <c:v>0</c:v>
                </c:pt>
                <c:pt idx="627" formatCode="#,##0.0">
                  <c:v>0</c:v>
                </c:pt>
                <c:pt idx="628" formatCode="#,##0.0">
                  <c:v>0</c:v>
                </c:pt>
                <c:pt idx="629" formatCode="#,##0.0">
                  <c:v>0</c:v>
                </c:pt>
                <c:pt idx="630" formatCode="#,##0.0">
                  <c:v>0</c:v>
                </c:pt>
                <c:pt idx="631" formatCode="#,##0.0">
                  <c:v>0</c:v>
                </c:pt>
                <c:pt idx="633" formatCode="#,##0.0">
                  <c:v>0</c:v>
                </c:pt>
                <c:pt idx="634" formatCode="#,##0.0">
                  <c:v>0</c:v>
                </c:pt>
                <c:pt idx="635" formatCode="#,##0.0">
                  <c:v>0</c:v>
                </c:pt>
                <c:pt idx="636" formatCode="#,##0.0">
                  <c:v>0</c:v>
                </c:pt>
                <c:pt idx="637" formatCode="#,##0.0">
                  <c:v>0</c:v>
                </c:pt>
                <c:pt idx="638" formatCode="#,##0.0">
                  <c:v>0</c:v>
                </c:pt>
                <c:pt idx="639" formatCode="#,##0.0">
                  <c:v>0</c:v>
                </c:pt>
                <c:pt idx="640" formatCode="#,##0.0">
                  <c:v>0</c:v>
                </c:pt>
                <c:pt idx="641" formatCode="#,##0.0">
                  <c:v>0</c:v>
                </c:pt>
                <c:pt idx="642" formatCode="#,##0.0">
                  <c:v>0</c:v>
                </c:pt>
                <c:pt idx="643" formatCode="#,##0.0">
                  <c:v>0</c:v>
                </c:pt>
                <c:pt idx="644" formatCode="#,##0.0">
                  <c:v>0</c:v>
                </c:pt>
                <c:pt idx="645" formatCode="#,##0.0">
                  <c:v>0</c:v>
                </c:pt>
                <c:pt idx="646" formatCode="#,##0.0">
                  <c:v>0</c:v>
                </c:pt>
                <c:pt idx="647" formatCode="#,##0.0">
                  <c:v>0</c:v>
                </c:pt>
                <c:pt idx="648" formatCode="#,##0.0">
                  <c:v>0</c:v>
                </c:pt>
                <c:pt idx="649" formatCode="#,##0.0">
                  <c:v>0</c:v>
                </c:pt>
                <c:pt idx="650" formatCode="#,##0.0">
                  <c:v>0</c:v>
                </c:pt>
                <c:pt idx="651" formatCode="#,##0.0">
                  <c:v>0</c:v>
                </c:pt>
                <c:pt idx="652" formatCode="#,##0.0">
                  <c:v>0</c:v>
                </c:pt>
                <c:pt idx="653" formatCode="#,##0.0">
                  <c:v>0</c:v>
                </c:pt>
                <c:pt idx="654" formatCode="#,##0.0">
                  <c:v>0</c:v>
                </c:pt>
                <c:pt idx="655" formatCode="#,##0.0">
                  <c:v>0</c:v>
                </c:pt>
                <c:pt idx="656" formatCode="#,##0.0">
                  <c:v>0</c:v>
                </c:pt>
                <c:pt idx="657" formatCode="#,##0.0">
                  <c:v>0</c:v>
                </c:pt>
                <c:pt idx="658" formatCode="#,##0.0">
                  <c:v>0</c:v>
                </c:pt>
                <c:pt idx="659" formatCode="#,##0.0">
                  <c:v>0</c:v>
                </c:pt>
                <c:pt idx="660" formatCode="#,##0.0">
                  <c:v>0</c:v>
                </c:pt>
                <c:pt idx="661" formatCode="#,##0.0">
                  <c:v>0</c:v>
                </c:pt>
                <c:pt idx="662" formatCode="#,##0.0">
                  <c:v>0</c:v>
                </c:pt>
                <c:pt idx="663" formatCode="#,##0.0">
                  <c:v>0</c:v>
                </c:pt>
                <c:pt idx="664" formatCode="#,##0.0">
                  <c:v>0</c:v>
                </c:pt>
                <c:pt idx="665" formatCode="#,##0.0">
                  <c:v>0</c:v>
                </c:pt>
                <c:pt idx="666" formatCode="#,##0.0">
                  <c:v>0</c:v>
                </c:pt>
                <c:pt idx="667" formatCode="#,##0.0">
                  <c:v>0</c:v>
                </c:pt>
                <c:pt idx="668" formatCode="#,##0.0">
                  <c:v>0</c:v>
                </c:pt>
                <c:pt idx="669" formatCode="#,##0.0">
                  <c:v>0</c:v>
                </c:pt>
                <c:pt idx="670" formatCode="#,##0.0">
                  <c:v>0</c:v>
                </c:pt>
                <c:pt idx="671" formatCode="#,##0.0">
                  <c:v>0</c:v>
                </c:pt>
                <c:pt idx="672" formatCode="#,##0.0">
                  <c:v>0</c:v>
                </c:pt>
                <c:pt idx="673" formatCode="#,##0.0">
                  <c:v>0</c:v>
                </c:pt>
                <c:pt idx="674" formatCode="#,##0.0">
                  <c:v>0</c:v>
                </c:pt>
                <c:pt idx="675" formatCode="#,##0.0">
                  <c:v>0</c:v>
                </c:pt>
                <c:pt idx="676" formatCode="#,##0.0">
                  <c:v>0</c:v>
                </c:pt>
                <c:pt idx="678" formatCode="#,##0.0">
                  <c:v>0</c:v>
                </c:pt>
                <c:pt idx="679" formatCode="#,##0.0">
                  <c:v>0</c:v>
                </c:pt>
                <c:pt idx="680" formatCode="#,##0.0">
                  <c:v>0</c:v>
                </c:pt>
                <c:pt idx="681" formatCode="#,##0.0">
                  <c:v>0</c:v>
                </c:pt>
                <c:pt idx="683" formatCode="#,##0.0">
                  <c:v>0</c:v>
                </c:pt>
                <c:pt idx="686" formatCode="#,##0.0">
                  <c:v>0</c:v>
                </c:pt>
                <c:pt idx="687" formatCode="#,##0.0">
                  <c:v>0</c:v>
                </c:pt>
                <c:pt idx="688" formatCode="#,##0.0">
                  <c:v>0</c:v>
                </c:pt>
                <c:pt idx="689" formatCode="#,##0.0">
                  <c:v>0</c:v>
                </c:pt>
                <c:pt idx="690" formatCode="#,##0.0">
                  <c:v>0</c:v>
                </c:pt>
                <c:pt idx="691" formatCode="#,##0.0">
                  <c:v>0</c:v>
                </c:pt>
                <c:pt idx="692" formatCode="#,##0.0">
                  <c:v>0</c:v>
                </c:pt>
                <c:pt idx="693" formatCode="#,##0.0">
                  <c:v>0</c:v>
                </c:pt>
                <c:pt idx="694" formatCode="#,##0.0">
                  <c:v>0</c:v>
                </c:pt>
                <c:pt idx="695" formatCode="#,##0.0">
                  <c:v>0</c:v>
                </c:pt>
                <c:pt idx="696" formatCode="#,##0.0">
                  <c:v>0</c:v>
                </c:pt>
                <c:pt idx="697" formatCode="#,##0.0">
                  <c:v>0</c:v>
                </c:pt>
                <c:pt idx="698" formatCode="#,##0.0">
                  <c:v>0</c:v>
                </c:pt>
                <c:pt idx="699" formatCode="#,##0.0">
                  <c:v>0</c:v>
                </c:pt>
                <c:pt idx="700" formatCode="#,##0.0">
                  <c:v>0</c:v>
                </c:pt>
                <c:pt idx="702" formatCode="#,##0.0">
                  <c:v>0</c:v>
                </c:pt>
                <c:pt idx="703" formatCode="#,##0.0">
                  <c:v>0</c:v>
                </c:pt>
                <c:pt idx="704" formatCode="#,##0.0">
                  <c:v>0</c:v>
                </c:pt>
                <c:pt idx="705" formatCode="#,##0.0">
                  <c:v>0</c:v>
                </c:pt>
                <c:pt idx="706" formatCode="#,##0.0">
                  <c:v>0</c:v>
                </c:pt>
                <c:pt idx="707" formatCode="#,##0.0">
                  <c:v>0</c:v>
                </c:pt>
                <c:pt idx="708" formatCode="#,##0.0">
                  <c:v>0</c:v>
                </c:pt>
                <c:pt idx="709" formatCode="#,##0.0">
                  <c:v>0</c:v>
                </c:pt>
                <c:pt idx="710" formatCode="#,##0.0">
                  <c:v>0</c:v>
                </c:pt>
                <c:pt idx="711" formatCode="#,##0.0">
                  <c:v>0</c:v>
                </c:pt>
                <c:pt idx="712" formatCode="#,##0.0">
                  <c:v>0</c:v>
                </c:pt>
                <c:pt idx="713" formatCode="#,##0.0">
                  <c:v>0</c:v>
                </c:pt>
                <c:pt idx="714" formatCode="#,##0.0">
                  <c:v>0</c:v>
                </c:pt>
                <c:pt idx="715" formatCode="#,##0.0">
                  <c:v>0</c:v>
                </c:pt>
                <c:pt idx="716" formatCode="#,##0.0">
                  <c:v>0</c:v>
                </c:pt>
                <c:pt idx="717" formatCode="#,##0.0">
                  <c:v>0</c:v>
                </c:pt>
                <c:pt idx="718" formatCode="#,##0.0">
                  <c:v>0</c:v>
                </c:pt>
                <c:pt idx="719" formatCode="#,##0.0">
                  <c:v>0</c:v>
                </c:pt>
                <c:pt idx="720" formatCode="#,##0.0">
                  <c:v>0</c:v>
                </c:pt>
                <c:pt idx="721" formatCode="#,##0.0">
                  <c:v>0</c:v>
                </c:pt>
                <c:pt idx="722" formatCode="#,##0.0">
                  <c:v>0</c:v>
                </c:pt>
                <c:pt idx="723" formatCode="#,##0.0">
                  <c:v>0</c:v>
                </c:pt>
                <c:pt idx="724" formatCode="#,##0.0">
                  <c:v>0</c:v>
                </c:pt>
                <c:pt idx="725" formatCode="#,##0.0">
                  <c:v>0</c:v>
                </c:pt>
                <c:pt idx="726" formatCode="#,##0.0">
                  <c:v>0</c:v>
                </c:pt>
                <c:pt idx="727" formatCode="#,##0.0">
                  <c:v>0</c:v>
                </c:pt>
                <c:pt idx="728" formatCode="#,##0.0">
                  <c:v>0</c:v>
                </c:pt>
                <c:pt idx="729" formatCode="#,##0.0">
                  <c:v>0</c:v>
                </c:pt>
                <c:pt idx="730" formatCode="#,##0.0">
                  <c:v>0</c:v>
                </c:pt>
                <c:pt idx="731" formatCode="#,##0.0">
                  <c:v>0</c:v>
                </c:pt>
                <c:pt idx="732" formatCode="#,##0.0">
                  <c:v>0</c:v>
                </c:pt>
                <c:pt idx="733" formatCode="#,##0.0">
                  <c:v>0</c:v>
                </c:pt>
                <c:pt idx="734" formatCode="#,##0.0">
                  <c:v>0</c:v>
                </c:pt>
                <c:pt idx="735" formatCode="#,##0.0">
                  <c:v>0</c:v>
                </c:pt>
                <c:pt idx="736" formatCode="#,##0.0">
                  <c:v>0</c:v>
                </c:pt>
                <c:pt idx="737" formatCode="#,##0.0">
                  <c:v>0</c:v>
                </c:pt>
                <c:pt idx="738" formatCode="#,##0.0">
                  <c:v>0</c:v>
                </c:pt>
                <c:pt idx="740" formatCode="#,##0.0">
                  <c:v>0</c:v>
                </c:pt>
                <c:pt idx="741" formatCode="#,##0.0">
                  <c:v>0</c:v>
                </c:pt>
                <c:pt idx="742" formatCode="#,##0.0">
                  <c:v>0</c:v>
                </c:pt>
                <c:pt idx="743" formatCode="#,##0.0">
                  <c:v>0</c:v>
                </c:pt>
                <c:pt idx="745" formatCode="#,##0.0">
                  <c:v>0</c:v>
                </c:pt>
                <c:pt idx="746" formatCode="#,##0.0">
                  <c:v>0</c:v>
                </c:pt>
                <c:pt idx="747" formatCode="#,##0.0">
                  <c:v>0</c:v>
                </c:pt>
                <c:pt idx="748" formatCode="#,##0.0">
                  <c:v>0</c:v>
                </c:pt>
                <c:pt idx="749" formatCode="#,##0.0">
                  <c:v>0</c:v>
                </c:pt>
                <c:pt idx="750" formatCode="#,##0.0">
                  <c:v>0</c:v>
                </c:pt>
                <c:pt idx="751" formatCode="#,##0.0">
                  <c:v>0</c:v>
                </c:pt>
                <c:pt idx="752" formatCode="#,##0.0">
                  <c:v>0</c:v>
                </c:pt>
                <c:pt idx="753" formatCode="#,##0.0">
                  <c:v>0</c:v>
                </c:pt>
                <c:pt idx="754" formatCode="#,##0.0">
                  <c:v>0</c:v>
                </c:pt>
                <c:pt idx="755" formatCode="#,##0.0">
                  <c:v>0</c:v>
                </c:pt>
                <c:pt idx="756" formatCode="#,##0.0">
                  <c:v>0</c:v>
                </c:pt>
                <c:pt idx="757" formatCode="#,##0.0">
                  <c:v>0</c:v>
                </c:pt>
                <c:pt idx="758" formatCode="#,##0.0">
                  <c:v>0</c:v>
                </c:pt>
                <c:pt idx="759" formatCode="#,##0.0">
                  <c:v>0</c:v>
                </c:pt>
                <c:pt idx="760" formatCode="#,##0.0">
                  <c:v>0</c:v>
                </c:pt>
                <c:pt idx="761" formatCode="#,##0.0">
                  <c:v>0</c:v>
                </c:pt>
                <c:pt idx="762" formatCode="#,##0.0">
                  <c:v>0</c:v>
                </c:pt>
                <c:pt idx="763" formatCode="#,##0.0">
                  <c:v>0</c:v>
                </c:pt>
                <c:pt idx="764" formatCode="#,##0.0">
                  <c:v>0</c:v>
                </c:pt>
                <c:pt idx="765" formatCode="#,##0.0">
                  <c:v>0</c:v>
                </c:pt>
                <c:pt idx="766" formatCode="#,##0.0">
                  <c:v>0</c:v>
                </c:pt>
                <c:pt idx="767" formatCode="#,##0.0">
                  <c:v>0</c:v>
                </c:pt>
                <c:pt idx="768" formatCode="#,##0.0">
                  <c:v>0</c:v>
                </c:pt>
                <c:pt idx="769" formatCode="#,##0.0">
                  <c:v>0</c:v>
                </c:pt>
                <c:pt idx="770" formatCode="#,##0.0">
                  <c:v>0</c:v>
                </c:pt>
                <c:pt idx="771" formatCode="#,##0.0">
                  <c:v>0</c:v>
                </c:pt>
                <c:pt idx="772" formatCode="#,##0.0">
                  <c:v>0</c:v>
                </c:pt>
                <c:pt idx="773" formatCode="#,##0.0">
                  <c:v>0</c:v>
                </c:pt>
                <c:pt idx="774" formatCode="#,##0.0">
                  <c:v>0</c:v>
                </c:pt>
                <c:pt idx="775" formatCode="#,##0.0">
                  <c:v>0</c:v>
                </c:pt>
                <c:pt idx="776" formatCode="#,##0.0">
                  <c:v>0</c:v>
                </c:pt>
                <c:pt idx="777" formatCode="#,##0.0">
                  <c:v>0</c:v>
                </c:pt>
                <c:pt idx="778" formatCode="#,##0.0">
                  <c:v>0</c:v>
                </c:pt>
                <c:pt idx="779" formatCode="#,##0.0">
                  <c:v>0</c:v>
                </c:pt>
                <c:pt idx="780" formatCode="#,##0.0">
                  <c:v>0</c:v>
                </c:pt>
                <c:pt idx="781" formatCode="#,##0.0">
                  <c:v>0</c:v>
                </c:pt>
                <c:pt idx="782" formatCode="#,##0.0">
                  <c:v>0</c:v>
                </c:pt>
                <c:pt idx="783" formatCode="#,##0.0">
                  <c:v>0</c:v>
                </c:pt>
                <c:pt idx="784" formatCode="#,##0.0">
                  <c:v>0</c:v>
                </c:pt>
                <c:pt idx="785" formatCode="#,##0.0">
                  <c:v>0</c:v>
                </c:pt>
                <c:pt idx="786" formatCode="#,##0.0">
                  <c:v>0</c:v>
                </c:pt>
                <c:pt idx="787" formatCode="#,##0.0">
                  <c:v>0</c:v>
                </c:pt>
                <c:pt idx="788" formatCode="#,##0.0">
                  <c:v>0</c:v>
                </c:pt>
                <c:pt idx="789" formatCode="#,##0.0">
                  <c:v>0</c:v>
                </c:pt>
                <c:pt idx="790" formatCode="#,##0.0">
                  <c:v>0</c:v>
                </c:pt>
                <c:pt idx="791" formatCode="#,##0.0">
                  <c:v>0</c:v>
                </c:pt>
                <c:pt idx="792" formatCode="#,##0.0">
                  <c:v>0</c:v>
                </c:pt>
                <c:pt idx="793" formatCode="#,##0.0">
                  <c:v>0</c:v>
                </c:pt>
                <c:pt idx="794" formatCode="#,##0.0">
                  <c:v>0</c:v>
                </c:pt>
                <c:pt idx="795" formatCode="#,##0.0">
                  <c:v>0</c:v>
                </c:pt>
                <c:pt idx="796" formatCode="#,##0.0">
                  <c:v>0</c:v>
                </c:pt>
                <c:pt idx="797" formatCode="#,##0.0">
                  <c:v>0</c:v>
                </c:pt>
                <c:pt idx="798" formatCode="#,##0.0">
                  <c:v>0</c:v>
                </c:pt>
                <c:pt idx="799" formatCode="#,##0.0">
                  <c:v>0</c:v>
                </c:pt>
                <c:pt idx="800" formatCode="#,##0.0">
                  <c:v>0</c:v>
                </c:pt>
                <c:pt idx="801" formatCode="#,##0.0">
                  <c:v>0</c:v>
                </c:pt>
                <c:pt idx="802" formatCode="#,##0.0">
                  <c:v>0</c:v>
                </c:pt>
                <c:pt idx="803" formatCode="#,##0.0">
                  <c:v>0</c:v>
                </c:pt>
                <c:pt idx="804" formatCode="#,##0.0">
                  <c:v>0</c:v>
                </c:pt>
                <c:pt idx="805" formatCode="#,##0.0">
                  <c:v>0</c:v>
                </c:pt>
                <c:pt idx="806" formatCode="#,##0.0">
                  <c:v>0</c:v>
                </c:pt>
                <c:pt idx="807" formatCode="#,##0.0">
                  <c:v>0</c:v>
                </c:pt>
                <c:pt idx="808" formatCode="#,##0.0">
                  <c:v>0</c:v>
                </c:pt>
                <c:pt idx="809" formatCode="#,##0.0">
                  <c:v>0</c:v>
                </c:pt>
                <c:pt idx="810" formatCode="#,##0.0">
                  <c:v>0</c:v>
                </c:pt>
                <c:pt idx="811" formatCode="#,##0.0">
                  <c:v>0</c:v>
                </c:pt>
                <c:pt idx="812" formatCode="#,##0.0">
                  <c:v>0</c:v>
                </c:pt>
                <c:pt idx="813" formatCode="#,##0.0">
                  <c:v>0</c:v>
                </c:pt>
                <c:pt idx="814" formatCode="#,##0.0">
                  <c:v>0</c:v>
                </c:pt>
                <c:pt idx="815" formatCode="#,##0.0">
                  <c:v>0</c:v>
                </c:pt>
                <c:pt idx="817" formatCode="#,##0.0">
                  <c:v>0</c:v>
                </c:pt>
                <c:pt idx="818" formatCode="#,##0.0">
                  <c:v>0</c:v>
                </c:pt>
                <c:pt idx="819" formatCode="#,##0.0">
                  <c:v>0</c:v>
                </c:pt>
                <c:pt idx="820" formatCode="#,##0.0">
                  <c:v>0</c:v>
                </c:pt>
                <c:pt idx="821" formatCode="#,##0.0">
                  <c:v>0</c:v>
                </c:pt>
                <c:pt idx="822" formatCode="#,##0.0">
                  <c:v>0</c:v>
                </c:pt>
                <c:pt idx="823" formatCode="#,##0.0">
                  <c:v>0</c:v>
                </c:pt>
                <c:pt idx="824" formatCode="#,##0.0">
                  <c:v>0</c:v>
                </c:pt>
                <c:pt idx="825" formatCode="#,##0.0">
                  <c:v>0</c:v>
                </c:pt>
                <c:pt idx="826" formatCode="#,##0.0">
                  <c:v>0</c:v>
                </c:pt>
                <c:pt idx="827" formatCode="#,##0.0">
                  <c:v>0</c:v>
                </c:pt>
                <c:pt idx="828" formatCode="#,##0.0">
                  <c:v>0</c:v>
                </c:pt>
                <c:pt idx="829" formatCode="#,##0.0">
                  <c:v>0</c:v>
                </c:pt>
                <c:pt idx="830" formatCode="#,##0.0">
                  <c:v>0</c:v>
                </c:pt>
                <c:pt idx="831" formatCode="#,##0.0">
                  <c:v>0</c:v>
                </c:pt>
                <c:pt idx="832" formatCode="#,##0.0">
                  <c:v>0</c:v>
                </c:pt>
                <c:pt idx="833" formatCode="#,##0.0">
                  <c:v>0</c:v>
                </c:pt>
                <c:pt idx="834" formatCode="#,##0.0">
                  <c:v>0</c:v>
                </c:pt>
                <c:pt idx="835" formatCode="#,##0.0">
                  <c:v>0</c:v>
                </c:pt>
                <c:pt idx="836" formatCode="#,##0.0">
                  <c:v>0</c:v>
                </c:pt>
                <c:pt idx="837" formatCode="#,##0.0">
                  <c:v>0</c:v>
                </c:pt>
                <c:pt idx="838" formatCode="#,##0.0">
                  <c:v>0</c:v>
                </c:pt>
                <c:pt idx="839" formatCode="#,##0.0">
                  <c:v>0</c:v>
                </c:pt>
                <c:pt idx="840" formatCode="#,##0.0">
                  <c:v>0</c:v>
                </c:pt>
                <c:pt idx="841" formatCode="#,##0.0">
                  <c:v>0</c:v>
                </c:pt>
                <c:pt idx="842" formatCode="#,##0.0">
                  <c:v>0</c:v>
                </c:pt>
                <c:pt idx="843" formatCode="#,##0.0">
                  <c:v>0</c:v>
                </c:pt>
                <c:pt idx="844" formatCode="#,##0.0">
                  <c:v>0</c:v>
                </c:pt>
                <c:pt idx="845" formatCode="#,##0.0">
                  <c:v>0</c:v>
                </c:pt>
                <c:pt idx="846" formatCode="#,##0.0">
                  <c:v>0</c:v>
                </c:pt>
                <c:pt idx="847" formatCode="#,##0.0">
                  <c:v>0</c:v>
                </c:pt>
                <c:pt idx="848" formatCode="#,##0.0">
                  <c:v>0</c:v>
                </c:pt>
                <c:pt idx="849" formatCode="#,##0.0">
                  <c:v>0</c:v>
                </c:pt>
                <c:pt idx="850" formatCode="#,##0.0">
                  <c:v>0</c:v>
                </c:pt>
                <c:pt idx="851" formatCode="#,##0.0">
                  <c:v>0</c:v>
                </c:pt>
                <c:pt idx="852" formatCode="#,##0.0">
                  <c:v>0</c:v>
                </c:pt>
                <c:pt idx="853" formatCode="#,##0.0">
                  <c:v>0</c:v>
                </c:pt>
                <c:pt idx="854" formatCode="#,##0.0">
                  <c:v>0</c:v>
                </c:pt>
                <c:pt idx="855" formatCode="#,##0.0">
                  <c:v>0</c:v>
                </c:pt>
                <c:pt idx="856" formatCode="#,##0.0">
                  <c:v>0</c:v>
                </c:pt>
                <c:pt idx="857" formatCode="#,##0.0">
                  <c:v>0</c:v>
                </c:pt>
                <c:pt idx="858" formatCode="#,##0.0">
                  <c:v>0</c:v>
                </c:pt>
                <c:pt idx="859" formatCode="#,##0.0">
                  <c:v>0</c:v>
                </c:pt>
                <c:pt idx="860" formatCode="#,##0.0">
                  <c:v>0</c:v>
                </c:pt>
                <c:pt idx="861" formatCode="#,##0.0">
                  <c:v>0</c:v>
                </c:pt>
                <c:pt idx="862" formatCode="#,##0.0">
                  <c:v>0</c:v>
                </c:pt>
                <c:pt idx="863" formatCode="#,##0.0">
                  <c:v>0</c:v>
                </c:pt>
                <c:pt idx="864" formatCode="#,##0.0">
                  <c:v>0</c:v>
                </c:pt>
                <c:pt idx="865" formatCode="#,##0.0">
                  <c:v>0</c:v>
                </c:pt>
                <c:pt idx="866" formatCode="#,##0.0">
                  <c:v>0</c:v>
                </c:pt>
                <c:pt idx="867" formatCode="#,##0.0">
                  <c:v>0</c:v>
                </c:pt>
                <c:pt idx="868" formatCode="#,##0.0">
                  <c:v>0</c:v>
                </c:pt>
                <c:pt idx="869" formatCode="#,##0.0">
                  <c:v>0</c:v>
                </c:pt>
                <c:pt idx="870" formatCode="#,##0.0">
                  <c:v>0</c:v>
                </c:pt>
                <c:pt idx="871" formatCode="#,##0.0">
                  <c:v>0</c:v>
                </c:pt>
                <c:pt idx="872" formatCode="#,##0.0">
                  <c:v>0</c:v>
                </c:pt>
                <c:pt idx="873" formatCode="#,##0.0">
                  <c:v>0</c:v>
                </c:pt>
                <c:pt idx="874" formatCode="#,##0.0">
                  <c:v>0</c:v>
                </c:pt>
                <c:pt idx="875" formatCode="#,##0.0">
                  <c:v>0</c:v>
                </c:pt>
                <c:pt idx="876" formatCode="#,##0.0">
                  <c:v>0</c:v>
                </c:pt>
                <c:pt idx="877" formatCode="#,##0.0">
                  <c:v>0</c:v>
                </c:pt>
                <c:pt idx="878" formatCode="#,##0.0">
                  <c:v>0</c:v>
                </c:pt>
                <c:pt idx="879" formatCode="#,##0.0">
                  <c:v>0</c:v>
                </c:pt>
                <c:pt idx="880" formatCode="#,##0.0">
                  <c:v>0</c:v>
                </c:pt>
                <c:pt idx="881" formatCode="#,##0.0">
                  <c:v>0</c:v>
                </c:pt>
                <c:pt idx="883" formatCode="#,##0.0">
                  <c:v>0</c:v>
                </c:pt>
                <c:pt idx="884" formatCode="#,##0.0">
                  <c:v>0</c:v>
                </c:pt>
                <c:pt idx="889" formatCode="#,##0.0">
                  <c:v>0</c:v>
                </c:pt>
                <c:pt idx="890" formatCode="#,##0.0">
                  <c:v>0</c:v>
                </c:pt>
                <c:pt idx="891" formatCode="#,##0.0">
                  <c:v>0</c:v>
                </c:pt>
                <c:pt idx="892" formatCode="#,##0.0">
                  <c:v>0</c:v>
                </c:pt>
                <c:pt idx="893" formatCode="#,##0.0">
                  <c:v>0</c:v>
                </c:pt>
                <c:pt idx="894" formatCode="#,##0.0">
                  <c:v>0</c:v>
                </c:pt>
                <c:pt idx="895" formatCode="#,##0.0">
                  <c:v>0</c:v>
                </c:pt>
                <c:pt idx="896" formatCode="#,##0.0">
                  <c:v>0</c:v>
                </c:pt>
                <c:pt idx="897" formatCode="#,##0.0">
                  <c:v>0</c:v>
                </c:pt>
                <c:pt idx="898" formatCode="#,##0.0">
                  <c:v>0</c:v>
                </c:pt>
                <c:pt idx="899" formatCode="#,##0.0">
                  <c:v>0</c:v>
                </c:pt>
                <c:pt idx="900" formatCode="#,##0.0">
                  <c:v>0</c:v>
                </c:pt>
                <c:pt idx="901" formatCode="#,##0.0">
                  <c:v>0</c:v>
                </c:pt>
                <c:pt idx="902" formatCode="#,##0.0">
                  <c:v>0</c:v>
                </c:pt>
                <c:pt idx="903" formatCode="#,##0.0">
                  <c:v>0</c:v>
                </c:pt>
                <c:pt idx="904" formatCode="#,##0.0">
                  <c:v>0</c:v>
                </c:pt>
                <c:pt idx="905" formatCode="#,##0.0">
                  <c:v>0</c:v>
                </c:pt>
                <c:pt idx="906" formatCode="#,##0.0">
                  <c:v>0</c:v>
                </c:pt>
                <c:pt idx="907" formatCode="#,##0.0">
                  <c:v>0</c:v>
                </c:pt>
                <c:pt idx="908" formatCode="#,##0.0">
                  <c:v>0</c:v>
                </c:pt>
                <c:pt idx="909" formatCode="#,##0.0">
                  <c:v>0</c:v>
                </c:pt>
                <c:pt idx="910" formatCode="#,##0.0">
                  <c:v>0</c:v>
                </c:pt>
                <c:pt idx="911" formatCode="#,##0.0">
                  <c:v>0</c:v>
                </c:pt>
                <c:pt idx="912" formatCode="#,##0.0">
                  <c:v>0</c:v>
                </c:pt>
                <c:pt idx="913" formatCode="#,##0.0">
                  <c:v>0</c:v>
                </c:pt>
                <c:pt idx="914" formatCode="#,##0.0">
                  <c:v>0</c:v>
                </c:pt>
                <c:pt idx="915" formatCode="#,##0.0">
                  <c:v>0</c:v>
                </c:pt>
                <c:pt idx="916" formatCode="#,##0.0">
                  <c:v>0</c:v>
                </c:pt>
                <c:pt idx="917" formatCode="#,##0.0">
                  <c:v>0</c:v>
                </c:pt>
                <c:pt idx="918" formatCode="#,##0.0">
                  <c:v>0</c:v>
                </c:pt>
                <c:pt idx="919" formatCode="#,##0.0">
                  <c:v>0</c:v>
                </c:pt>
                <c:pt idx="920" formatCode="#,##0.0">
                  <c:v>0</c:v>
                </c:pt>
                <c:pt idx="921" formatCode="#,##0.0">
                  <c:v>0</c:v>
                </c:pt>
                <c:pt idx="922" formatCode="#,##0.0">
                  <c:v>0</c:v>
                </c:pt>
                <c:pt idx="923" formatCode="#,##0.0">
                  <c:v>0</c:v>
                </c:pt>
                <c:pt idx="924" formatCode="#,##0.0">
                  <c:v>0</c:v>
                </c:pt>
                <c:pt idx="925" formatCode="#,##0.0">
                  <c:v>0</c:v>
                </c:pt>
                <c:pt idx="926" formatCode="#,##0.0">
                  <c:v>0</c:v>
                </c:pt>
                <c:pt idx="927" formatCode="#,##0.0">
                  <c:v>0</c:v>
                </c:pt>
                <c:pt idx="928" formatCode="#,##0.0">
                  <c:v>0</c:v>
                </c:pt>
                <c:pt idx="929" formatCode="#,##0.0">
                  <c:v>0</c:v>
                </c:pt>
                <c:pt idx="930" formatCode="#,##0.0">
                  <c:v>0</c:v>
                </c:pt>
                <c:pt idx="931" formatCode="#,##0.0">
                  <c:v>0</c:v>
                </c:pt>
                <c:pt idx="932" formatCode="#,##0.0">
                  <c:v>0</c:v>
                </c:pt>
                <c:pt idx="933" formatCode="#,##0.0">
                  <c:v>0</c:v>
                </c:pt>
                <c:pt idx="934" formatCode="#,##0.0">
                  <c:v>0</c:v>
                </c:pt>
                <c:pt idx="935" formatCode="#,##0.0">
                  <c:v>0</c:v>
                </c:pt>
                <c:pt idx="936" formatCode="#,##0.0">
                  <c:v>0</c:v>
                </c:pt>
                <c:pt idx="937" formatCode="#,##0.0">
                  <c:v>0</c:v>
                </c:pt>
                <c:pt idx="938" formatCode="#,##0.0">
                  <c:v>0</c:v>
                </c:pt>
                <c:pt idx="939" formatCode="#,##0.0">
                  <c:v>0</c:v>
                </c:pt>
                <c:pt idx="940" formatCode="#,##0.0">
                  <c:v>0</c:v>
                </c:pt>
                <c:pt idx="941" formatCode="#,##0.0">
                  <c:v>0</c:v>
                </c:pt>
                <c:pt idx="942" formatCode="#,##0.0">
                  <c:v>0</c:v>
                </c:pt>
                <c:pt idx="943" formatCode="#,##0.0">
                  <c:v>0</c:v>
                </c:pt>
                <c:pt idx="944" formatCode="#,##0.0">
                  <c:v>0</c:v>
                </c:pt>
                <c:pt idx="945" formatCode="#,##0.0">
                  <c:v>0</c:v>
                </c:pt>
                <c:pt idx="946" formatCode="#,##0.0">
                  <c:v>0</c:v>
                </c:pt>
                <c:pt idx="947" formatCode="#,##0.0">
                  <c:v>0</c:v>
                </c:pt>
                <c:pt idx="948" formatCode="#,##0.0">
                  <c:v>0</c:v>
                </c:pt>
                <c:pt idx="949" formatCode="#,##0.0">
                  <c:v>0</c:v>
                </c:pt>
                <c:pt idx="950" formatCode="#,##0.0">
                  <c:v>0</c:v>
                </c:pt>
                <c:pt idx="951" formatCode="#,##0.0">
                  <c:v>0</c:v>
                </c:pt>
                <c:pt idx="952" formatCode="#,##0.0">
                  <c:v>0</c:v>
                </c:pt>
                <c:pt idx="953" formatCode="#,##0.0">
                  <c:v>0</c:v>
                </c:pt>
                <c:pt idx="954" formatCode="#,##0.0">
                  <c:v>0</c:v>
                </c:pt>
                <c:pt idx="955" formatCode="#,##0.0">
                  <c:v>0</c:v>
                </c:pt>
                <c:pt idx="956" formatCode="#,##0.0">
                  <c:v>0</c:v>
                </c:pt>
                <c:pt idx="957" formatCode="#,##0.0">
                  <c:v>0</c:v>
                </c:pt>
                <c:pt idx="958" formatCode="#,##0.0">
                  <c:v>0</c:v>
                </c:pt>
                <c:pt idx="959" formatCode="#,##0.0">
                  <c:v>0</c:v>
                </c:pt>
                <c:pt idx="960" formatCode="#,##0.0">
                  <c:v>0</c:v>
                </c:pt>
                <c:pt idx="961" formatCode="#,##0.0">
                  <c:v>0</c:v>
                </c:pt>
                <c:pt idx="962" formatCode="#,##0.0">
                  <c:v>0</c:v>
                </c:pt>
                <c:pt idx="963" formatCode="#,##0.0">
                  <c:v>0</c:v>
                </c:pt>
                <c:pt idx="964" formatCode="#,##0.0">
                  <c:v>0</c:v>
                </c:pt>
                <c:pt idx="965" formatCode="#,##0.0">
                  <c:v>0</c:v>
                </c:pt>
                <c:pt idx="966" formatCode="#,##0.0">
                  <c:v>0</c:v>
                </c:pt>
                <c:pt idx="967" formatCode="#,##0.0">
                  <c:v>0</c:v>
                </c:pt>
                <c:pt idx="968" formatCode="#,##0.0">
                  <c:v>0</c:v>
                </c:pt>
                <c:pt idx="969" formatCode="#,##0.0">
                  <c:v>0</c:v>
                </c:pt>
                <c:pt idx="970" formatCode="#,##0.0">
                  <c:v>0</c:v>
                </c:pt>
                <c:pt idx="971" formatCode="#,##0.0">
                  <c:v>0</c:v>
                </c:pt>
                <c:pt idx="972" formatCode="#,##0.0">
                  <c:v>0</c:v>
                </c:pt>
                <c:pt idx="973" formatCode="#,##0.0">
                  <c:v>0</c:v>
                </c:pt>
                <c:pt idx="974" formatCode="#,##0.0">
                  <c:v>0</c:v>
                </c:pt>
                <c:pt idx="975" formatCode="#,##0.0">
                  <c:v>0</c:v>
                </c:pt>
                <c:pt idx="976" formatCode="#,##0.0">
                  <c:v>0</c:v>
                </c:pt>
                <c:pt idx="977" formatCode="#,##0.0">
                  <c:v>0</c:v>
                </c:pt>
                <c:pt idx="978" formatCode="#,##0.0">
                  <c:v>0</c:v>
                </c:pt>
                <c:pt idx="979" formatCode="#,##0.0">
                  <c:v>0</c:v>
                </c:pt>
                <c:pt idx="980" formatCode="#,##0.0">
                  <c:v>0</c:v>
                </c:pt>
                <c:pt idx="981" formatCode="#,##0.0">
                  <c:v>0</c:v>
                </c:pt>
                <c:pt idx="982" formatCode="#,##0.0">
                  <c:v>0</c:v>
                </c:pt>
                <c:pt idx="983" formatCode="#,##0.0">
                  <c:v>0</c:v>
                </c:pt>
                <c:pt idx="984" formatCode="#,##0.0">
                  <c:v>0</c:v>
                </c:pt>
                <c:pt idx="985" formatCode="#,##0.0">
                  <c:v>0</c:v>
                </c:pt>
                <c:pt idx="986" formatCode="#,##0.0">
                  <c:v>0</c:v>
                </c:pt>
                <c:pt idx="987" formatCode="#,##0.0">
                  <c:v>0</c:v>
                </c:pt>
                <c:pt idx="988" formatCode="#,##0.0">
                  <c:v>0</c:v>
                </c:pt>
                <c:pt idx="989" formatCode="#,##0.0">
                  <c:v>0</c:v>
                </c:pt>
                <c:pt idx="990" formatCode="#,##0.0">
                  <c:v>0</c:v>
                </c:pt>
                <c:pt idx="991" formatCode="#,##0.0">
                  <c:v>0</c:v>
                </c:pt>
                <c:pt idx="992" formatCode="#,##0.0">
                  <c:v>0</c:v>
                </c:pt>
                <c:pt idx="993" formatCode="#,##0.0">
                  <c:v>0</c:v>
                </c:pt>
                <c:pt idx="994" formatCode="#,##0.0">
                  <c:v>0</c:v>
                </c:pt>
                <c:pt idx="995" formatCode="#,##0.0">
                  <c:v>0</c:v>
                </c:pt>
                <c:pt idx="996" formatCode="#,##0.0">
                  <c:v>0</c:v>
                </c:pt>
                <c:pt idx="997" formatCode="#,##0.0">
                  <c:v>0</c:v>
                </c:pt>
                <c:pt idx="998" formatCode="#,##0.0">
                  <c:v>0</c:v>
                </c:pt>
                <c:pt idx="999" formatCode="#,##0.0">
                  <c:v>0</c:v>
                </c:pt>
                <c:pt idx="1000" formatCode="#,##0.0">
                  <c:v>0</c:v>
                </c:pt>
                <c:pt idx="1001" formatCode="#,##0.0">
                  <c:v>0</c:v>
                </c:pt>
                <c:pt idx="1002" formatCode="#,##0.0">
                  <c:v>0</c:v>
                </c:pt>
                <c:pt idx="1003" formatCode="#,##0.0">
                  <c:v>0</c:v>
                </c:pt>
                <c:pt idx="1004" formatCode="#,##0.0">
                  <c:v>0</c:v>
                </c:pt>
                <c:pt idx="1005" formatCode="#,##0.0">
                  <c:v>0</c:v>
                </c:pt>
                <c:pt idx="1006" formatCode="#,##0.0">
                  <c:v>0</c:v>
                </c:pt>
                <c:pt idx="1007" formatCode="#,##0.0">
                  <c:v>0</c:v>
                </c:pt>
                <c:pt idx="1008" formatCode="#,##0.0">
                  <c:v>0</c:v>
                </c:pt>
                <c:pt idx="1009" formatCode="#,##0.0">
                  <c:v>0</c:v>
                </c:pt>
                <c:pt idx="1010" formatCode="#,##0.0">
                  <c:v>0</c:v>
                </c:pt>
                <c:pt idx="1011" formatCode="#,##0.0">
                  <c:v>0</c:v>
                </c:pt>
                <c:pt idx="1012" formatCode="#,##0.0">
                  <c:v>0</c:v>
                </c:pt>
                <c:pt idx="1013" formatCode="#,##0.0">
                  <c:v>0</c:v>
                </c:pt>
                <c:pt idx="1014" formatCode="#,##0.0">
                  <c:v>0</c:v>
                </c:pt>
                <c:pt idx="1015" formatCode="#,##0.0">
                  <c:v>0</c:v>
                </c:pt>
                <c:pt idx="1016" formatCode="#,##0.0">
                  <c:v>0</c:v>
                </c:pt>
                <c:pt idx="1017" formatCode="#,##0.0">
                  <c:v>0</c:v>
                </c:pt>
                <c:pt idx="1018" formatCode="#,##0.0">
                  <c:v>0</c:v>
                </c:pt>
                <c:pt idx="1019" formatCode="#,##0.0">
                  <c:v>0</c:v>
                </c:pt>
                <c:pt idx="1020" formatCode="#,##0.0">
                  <c:v>0</c:v>
                </c:pt>
                <c:pt idx="1021" formatCode="#,##0.0">
                  <c:v>0</c:v>
                </c:pt>
                <c:pt idx="1022" formatCode="#,##0.0">
                  <c:v>0</c:v>
                </c:pt>
                <c:pt idx="1023" formatCode="#,##0.0">
                  <c:v>0</c:v>
                </c:pt>
                <c:pt idx="1024" formatCode="#,##0.0">
                  <c:v>0</c:v>
                </c:pt>
                <c:pt idx="1025" formatCode="#,##0.0">
                  <c:v>0</c:v>
                </c:pt>
                <c:pt idx="1026" formatCode="#,##0.0">
                  <c:v>0</c:v>
                </c:pt>
                <c:pt idx="1027" formatCode="#,##0.0">
                  <c:v>0</c:v>
                </c:pt>
                <c:pt idx="1028" formatCode="#,##0.0">
                  <c:v>0</c:v>
                </c:pt>
                <c:pt idx="1029" formatCode="#,##0.0">
                  <c:v>0</c:v>
                </c:pt>
                <c:pt idx="1030" formatCode="#,##0.0">
                  <c:v>0</c:v>
                </c:pt>
                <c:pt idx="1031" formatCode="#,##0.0">
                  <c:v>0</c:v>
                </c:pt>
                <c:pt idx="1032" formatCode="#,##0.0">
                  <c:v>0</c:v>
                </c:pt>
                <c:pt idx="1033" formatCode="#,##0.0">
                  <c:v>0</c:v>
                </c:pt>
                <c:pt idx="1034" formatCode="#,##0.0">
                  <c:v>0</c:v>
                </c:pt>
                <c:pt idx="1035" formatCode="#,##0.0">
                  <c:v>0</c:v>
                </c:pt>
                <c:pt idx="1036" formatCode="#,##0.0">
                  <c:v>0</c:v>
                </c:pt>
                <c:pt idx="1037" formatCode="#,##0.0">
                  <c:v>0</c:v>
                </c:pt>
                <c:pt idx="1038" formatCode="#,##0.0">
                  <c:v>0</c:v>
                </c:pt>
                <c:pt idx="1039" formatCode="#,##0.0">
                  <c:v>0</c:v>
                </c:pt>
                <c:pt idx="1048" formatCode="#,##0.0">
                  <c:v>0</c:v>
                </c:pt>
                <c:pt idx="1049" formatCode="#,##0.0">
                  <c:v>0</c:v>
                </c:pt>
                <c:pt idx="1050" formatCode="#,##0.0">
                  <c:v>0</c:v>
                </c:pt>
                <c:pt idx="1051" formatCode="#,##0.0">
                  <c:v>0</c:v>
                </c:pt>
                <c:pt idx="1052" formatCode="#,##0.0">
                  <c:v>0</c:v>
                </c:pt>
                <c:pt idx="1053" formatCode="#,##0.0">
                  <c:v>0</c:v>
                </c:pt>
                <c:pt idx="1054" formatCode="#,##0.0">
                  <c:v>0</c:v>
                </c:pt>
                <c:pt idx="1056" formatCode="#,##0.0">
                  <c:v>0</c:v>
                </c:pt>
                <c:pt idx="1057" formatCode="#,##0.0">
                  <c:v>0</c:v>
                </c:pt>
                <c:pt idx="1058" formatCode="#,##0.0">
                  <c:v>0</c:v>
                </c:pt>
                <c:pt idx="1059" formatCode="#,##0.0">
                  <c:v>0</c:v>
                </c:pt>
                <c:pt idx="1060" formatCode="0.0">
                  <c:v>0</c:v>
                </c:pt>
                <c:pt idx="1062" formatCode="0.0">
                  <c:v>0</c:v>
                </c:pt>
                <c:pt idx="1063" formatCode="0.0">
                  <c:v>0</c:v>
                </c:pt>
                <c:pt idx="1064" formatCode="0.0">
                  <c:v>0</c:v>
                </c:pt>
                <c:pt idx="1066" formatCode="#,##0.0">
                  <c:v>0</c:v>
                </c:pt>
                <c:pt idx="1067" formatCode="#,##0.0">
                  <c:v>0</c:v>
                </c:pt>
                <c:pt idx="1068" formatCode="#,##0.0">
                  <c:v>0</c:v>
                </c:pt>
                <c:pt idx="1070" formatCode="0.0">
                  <c:v>0</c:v>
                </c:pt>
                <c:pt idx="1071" formatCode="0.0">
                  <c:v>0</c:v>
                </c:pt>
                <c:pt idx="1072" formatCode="0.0">
                  <c:v>0</c:v>
                </c:pt>
                <c:pt idx="1074" formatCode="#,##0.0">
                  <c:v>0</c:v>
                </c:pt>
                <c:pt idx="1075" formatCode="#,##0.0">
                  <c:v>0</c:v>
                </c:pt>
                <c:pt idx="1076" formatCode="#,##0.0">
                  <c:v>0</c:v>
                </c:pt>
                <c:pt idx="1078" formatCode="#,##0.0">
                  <c:v>0</c:v>
                </c:pt>
                <c:pt idx="1079" formatCode="#,##0.0">
                  <c:v>0</c:v>
                </c:pt>
                <c:pt idx="1080" formatCode="#,##0.0">
                  <c:v>0</c:v>
                </c:pt>
                <c:pt idx="1082" formatCode="#,##0.0">
                  <c:v>0</c:v>
                </c:pt>
                <c:pt idx="1083" formatCode="#,##0.0">
                  <c:v>0</c:v>
                </c:pt>
                <c:pt idx="1084" formatCode="#,##0.0">
                  <c:v>0</c:v>
                </c:pt>
                <c:pt idx="1086" formatCode="#,##0.0">
                  <c:v>0</c:v>
                </c:pt>
                <c:pt idx="1087" formatCode="#,##0.0">
                  <c:v>0</c:v>
                </c:pt>
                <c:pt idx="1088" formatCode="#,##0.0">
                  <c:v>0</c:v>
                </c:pt>
                <c:pt idx="1090" formatCode="#,##0.0">
                  <c:v>0</c:v>
                </c:pt>
                <c:pt idx="1091" formatCode="#,##0.0">
                  <c:v>0</c:v>
                </c:pt>
                <c:pt idx="1092" formatCode="#,##0.0">
                  <c:v>0</c:v>
                </c:pt>
                <c:pt idx="1094" formatCode="#,##0.0">
                  <c:v>0</c:v>
                </c:pt>
                <c:pt idx="1095" formatCode="#,##0.0">
                  <c:v>0</c:v>
                </c:pt>
                <c:pt idx="1096" formatCode="#,##0.0">
                  <c:v>0</c:v>
                </c:pt>
                <c:pt idx="1097" formatCode="#,##0.0">
                  <c:v>0</c:v>
                </c:pt>
                <c:pt idx="1098" formatCode="#,##0.0">
                  <c:v>0</c:v>
                </c:pt>
                <c:pt idx="1100" formatCode="#,##0.0">
                  <c:v>0</c:v>
                </c:pt>
                <c:pt idx="1101" formatCode="#,##0.0">
                  <c:v>0</c:v>
                </c:pt>
                <c:pt idx="1102" formatCode="#,##0.0">
                  <c:v>0</c:v>
                </c:pt>
                <c:pt idx="1104" formatCode="#,##0.0">
                  <c:v>0</c:v>
                </c:pt>
                <c:pt idx="1105" formatCode="#,##0.0">
                  <c:v>0</c:v>
                </c:pt>
                <c:pt idx="1106" formatCode="#,##0.0">
                  <c:v>0</c:v>
                </c:pt>
                <c:pt idx="1108" formatCode="#,##0.0">
                  <c:v>0</c:v>
                </c:pt>
                <c:pt idx="1109" formatCode="#,##0.0">
                  <c:v>0</c:v>
                </c:pt>
                <c:pt idx="1110" formatCode="#,##0.0">
                  <c:v>0</c:v>
                </c:pt>
                <c:pt idx="1112" formatCode="#,##0.0">
                  <c:v>0</c:v>
                </c:pt>
                <c:pt idx="1113" formatCode="#,##0.0">
                  <c:v>0</c:v>
                </c:pt>
                <c:pt idx="1114" formatCode="#,##0.0">
                  <c:v>0</c:v>
                </c:pt>
                <c:pt idx="1115" formatCode="#,##0.0">
                  <c:v>0</c:v>
                </c:pt>
                <c:pt idx="1116" formatCode="#,##0.0">
                  <c:v>0</c:v>
                </c:pt>
                <c:pt idx="1118" formatCode="#,##0.0">
                  <c:v>0</c:v>
                </c:pt>
                <c:pt idx="1119" formatCode="#,##0.0">
                  <c:v>0</c:v>
                </c:pt>
                <c:pt idx="1120" formatCode="#,##0.0">
                  <c:v>0</c:v>
                </c:pt>
                <c:pt idx="1122" formatCode="#,##0.0">
                  <c:v>0</c:v>
                </c:pt>
                <c:pt idx="1123" formatCode="#,##0.0">
                  <c:v>0</c:v>
                </c:pt>
                <c:pt idx="1124" formatCode="#,##0.0">
                  <c:v>0</c:v>
                </c:pt>
                <c:pt idx="1126" formatCode="#,##0.0">
                  <c:v>0</c:v>
                </c:pt>
                <c:pt idx="1127" formatCode="#,##0.0">
                  <c:v>0</c:v>
                </c:pt>
                <c:pt idx="1128" formatCode="#,##0.0">
                  <c:v>0</c:v>
                </c:pt>
                <c:pt idx="1130" formatCode="#,##0.0">
                  <c:v>0</c:v>
                </c:pt>
                <c:pt idx="1131" formatCode="#,##0.0">
                  <c:v>0</c:v>
                </c:pt>
                <c:pt idx="1132" formatCode="#,##0.0">
                  <c:v>0</c:v>
                </c:pt>
                <c:pt idx="1133" formatCode="#,##0.0">
                  <c:v>0</c:v>
                </c:pt>
                <c:pt idx="1134" formatCode="#,##0.0">
                  <c:v>0</c:v>
                </c:pt>
                <c:pt idx="1136" formatCode="#,##0.0">
                  <c:v>0</c:v>
                </c:pt>
                <c:pt idx="1137" formatCode="#,##0.0">
                  <c:v>0</c:v>
                </c:pt>
                <c:pt idx="1138" formatCode="#,##0.0">
                  <c:v>0</c:v>
                </c:pt>
                <c:pt idx="1139" formatCode="#,##0.0">
                  <c:v>0</c:v>
                </c:pt>
                <c:pt idx="1140" formatCode="#,##0.0">
                  <c:v>0</c:v>
                </c:pt>
                <c:pt idx="1142" formatCode="#,##0.0">
                  <c:v>0</c:v>
                </c:pt>
                <c:pt idx="1143" formatCode="#,##0.0">
                  <c:v>0</c:v>
                </c:pt>
                <c:pt idx="1144" formatCode="#,##0.0">
                  <c:v>0</c:v>
                </c:pt>
                <c:pt idx="1146" formatCode="#,##0.0">
                  <c:v>0</c:v>
                </c:pt>
                <c:pt idx="1147" formatCode="#,##0.0">
                  <c:v>0</c:v>
                </c:pt>
                <c:pt idx="1148" formatCode="#,##0.0">
                  <c:v>0</c:v>
                </c:pt>
                <c:pt idx="1150" formatCode="#,##0.0">
                  <c:v>0</c:v>
                </c:pt>
                <c:pt idx="1151" formatCode="#,##0.0">
                  <c:v>0</c:v>
                </c:pt>
                <c:pt idx="1152" formatCode="#,##0.0">
                  <c:v>0</c:v>
                </c:pt>
                <c:pt idx="1153" formatCode="#,##0.0">
                  <c:v>0</c:v>
                </c:pt>
                <c:pt idx="1154" formatCode="#,##0.0">
                  <c:v>0</c:v>
                </c:pt>
                <c:pt idx="1155" formatCode="#,##0.0">
                  <c:v>4590.0069999999996</c:v>
                </c:pt>
                <c:pt idx="1156" formatCode="#,##0.0">
                  <c:v>17.101999999999997</c:v>
                </c:pt>
                <c:pt idx="1157" formatCode="#,##0.0">
                  <c:v>17.101999999999997</c:v>
                </c:pt>
                <c:pt idx="1158" formatCode="#,##0.0">
                  <c:v>16.742999999999999</c:v>
                </c:pt>
                <c:pt idx="1159" formatCode="#,##0.0">
                  <c:v>16.460999999999999</c:v>
                </c:pt>
                <c:pt idx="1160" formatCode="#,##0.0">
                  <c:v>0.28199999999999997</c:v>
                </c:pt>
                <c:pt idx="1161" formatCode="#,##0.0">
                  <c:v>0.35899999999999999</c:v>
                </c:pt>
                <c:pt idx="1162" formatCode="#,##0.0">
                  <c:v>0.35899999999999999</c:v>
                </c:pt>
                <c:pt idx="1163" formatCode="#,##0.0">
                  <c:v>95.101000000000013</c:v>
                </c:pt>
                <c:pt idx="1164" formatCode="#,##0.0">
                  <c:v>95.101000000000013</c:v>
                </c:pt>
                <c:pt idx="1165" formatCode="#,##0.0">
                  <c:v>81.686000000000007</c:v>
                </c:pt>
                <c:pt idx="1166" formatCode="#,##0.0">
                  <c:v>0</c:v>
                </c:pt>
                <c:pt idx="1167" formatCode="#,##0.0">
                  <c:v>81.686000000000007</c:v>
                </c:pt>
                <c:pt idx="1168" formatCode="#,##0.0">
                  <c:v>1.4</c:v>
                </c:pt>
                <c:pt idx="1169" formatCode="#,##0.0">
                  <c:v>1.4</c:v>
                </c:pt>
                <c:pt idx="1170" formatCode="#,##0.0">
                  <c:v>6.383</c:v>
                </c:pt>
                <c:pt idx="1171" formatCode="#,##0.0">
                  <c:v>5.609</c:v>
                </c:pt>
                <c:pt idx="1172" formatCode="#,##0.0">
                  <c:v>0.77400000000000002</c:v>
                </c:pt>
                <c:pt idx="1173" formatCode="#,##0.0">
                  <c:v>0</c:v>
                </c:pt>
                <c:pt idx="1174" formatCode="#,##0.0">
                  <c:v>0</c:v>
                </c:pt>
                <c:pt idx="1175" formatCode="#,##0.0">
                  <c:v>5.6319999999999997</c:v>
                </c:pt>
                <c:pt idx="1176" formatCode="#,##0.0">
                  <c:v>5.6319999999999997</c:v>
                </c:pt>
                <c:pt idx="1177" formatCode="#,##0.0">
                  <c:v>21.914999999999999</c:v>
                </c:pt>
                <c:pt idx="1178" formatCode="#,##0.0">
                  <c:v>21.914999999999999</c:v>
                </c:pt>
                <c:pt idx="1179" formatCode="#,##0.0">
                  <c:v>14.652999999999999</c:v>
                </c:pt>
                <c:pt idx="1180" formatCode="#,##0.0">
                  <c:v>14.27</c:v>
                </c:pt>
                <c:pt idx="1181" formatCode="#,##0.0">
                  <c:v>0.38300000000000001</c:v>
                </c:pt>
                <c:pt idx="1182" formatCode="#,##0.0">
                  <c:v>2.5219999999999998</c:v>
                </c:pt>
                <c:pt idx="1183" formatCode="#,##0.0">
                  <c:v>2.5219999999999998</c:v>
                </c:pt>
                <c:pt idx="1184" formatCode="#,##0.0">
                  <c:v>0.38700000000000001</c:v>
                </c:pt>
                <c:pt idx="1185" formatCode="#,##0.0">
                  <c:v>0.38700000000000001</c:v>
                </c:pt>
                <c:pt idx="1186" formatCode="#,##0.0">
                  <c:v>9.9000000000000005E-2</c:v>
                </c:pt>
                <c:pt idx="1187" formatCode="#,##0.0">
                  <c:v>9.9000000000000005E-2</c:v>
                </c:pt>
                <c:pt idx="1188" formatCode="#,##0.0">
                  <c:v>0</c:v>
                </c:pt>
                <c:pt idx="1189" formatCode="#,##0.0">
                  <c:v>0</c:v>
                </c:pt>
                <c:pt idx="1190" formatCode="#,##0.0">
                  <c:v>4.2539999999999996</c:v>
                </c:pt>
                <c:pt idx="1191" formatCode="#,##0.0">
                  <c:v>4.2539999999999996</c:v>
                </c:pt>
                <c:pt idx="1192" formatCode="#,##0.0">
                  <c:v>19.640999999999998</c:v>
                </c:pt>
                <c:pt idx="1193" formatCode="#,##0.0">
                  <c:v>19.640999999999998</c:v>
                </c:pt>
                <c:pt idx="1194" formatCode="#,##0.0">
                  <c:v>16.468</c:v>
                </c:pt>
                <c:pt idx="1195" formatCode="#,##0.0">
                  <c:v>15.951000000000001</c:v>
                </c:pt>
                <c:pt idx="1196" formatCode="#,##0.0">
                  <c:v>0</c:v>
                </c:pt>
                <c:pt idx="1197" formatCode="#,##0.0">
                  <c:v>0.51700000000000002</c:v>
                </c:pt>
                <c:pt idx="1198" formatCode="#,##0.0">
                  <c:v>2</c:v>
                </c:pt>
                <c:pt idx="1199" formatCode="#,##0.0">
                  <c:v>2</c:v>
                </c:pt>
                <c:pt idx="1200" formatCode="#,##0.0">
                  <c:v>0</c:v>
                </c:pt>
                <c:pt idx="1201" formatCode="#,##0.0">
                  <c:v>0</c:v>
                </c:pt>
                <c:pt idx="1202" formatCode="#,##0.0">
                  <c:v>0</c:v>
                </c:pt>
                <c:pt idx="1203" formatCode="#,##0.0">
                  <c:v>0</c:v>
                </c:pt>
                <c:pt idx="1204" formatCode="#,##0.0">
                  <c:v>0</c:v>
                </c:pt>
                <c:pt idx="1205" formatCode="#,##0.0">
                  <c:v>0</c:v>
                </c:pt>
                <c:pt idx="1206" formatCode="#,##0.0">
                  <c:v>1.173</c:v>
                </c:pt>
                <c:pt idx="1207" formatCode="#,##0.0">
                  <c:v>1.173</c:v>
                </c:pt>
                <c:pt idx="1208" formatCode="#,##0.0">
                  <c:v>18.519000000000002</c:v>
                </c:pt>
                <c:pt idx="1209" formatCode="#,##0.0">
                  <c:v>18.519000000000002</c:v>
                </c:pt>
                <c:pt idx="1210" formatCode="#,##0.0">
                  <c:v>13.030000000000001</c:v>
                </c:pt>
                <c:pt idx="1211" formatCode="#,##0.0">
                  <c:v>12.682</c:v>
                </c:pt>
                <c:pt idx="1212" formatCode="#,##0.0">
                  <c:v>0</c:v>
                </c:pt>
                <c:pt idx="1213" formatCode="#,##0.0">
                  <c:v>0.34799999999999998</c:v>
                </c:pt>
                <c:pt idx="1214" formatCode="#,##0.0">
                  <c:v>1.5009999999999999</c:v>
                </c:pt>
                <c:pt idx="1215" formatCode="#,##0.0">
                  <c:v>1.5009999999999999</c:v>
                </c:pt>
                <c:pt idx="1216" formatCode="#,##0.0">
                  <c:v>0.31900000000000001</c:v>
                </c:pt>
                <c:pt idx="1217" formatCode="#,##0.0">
                  <c:v>0.31900000000000001</c:v>
                </c:pt>
                <c:pt idx="1218" formatCode="#,##0.0">
                  <c:v>0.54800000000000004</c:v>
                </c:pt>
                <c:pt idx="1219" formatCode="#,##0.0">
                  <c:v>0.54800000000000004</c:v>
                </c:pt>
                <c:pt idx="1220" formatCode="#,##0.0">
                  <c:v>0.3</c:v>
                </c:pt>
                <c:pt idx="1221" formatCode="#,##0.0">
                  <c:v>0.3</c:v>
                </c:pt>
                <c:pt idx="1222" formatCode="#,##0.0">
                  <c:v>2.8210000000000002</c:v>
                </c:pt>
                <c:pt idx="1223" formatCode="#,##0.0">
                  <c:v>2.8210000000000002</c:v>
                </c:pt>
                <c:pt idx="1224" formatCode="#,##0.0">
                  <c:v>15.951000000000001</c:v>
                </c:pt>
                <c:pt idx="1225" formatCode="#,##0.0">
                  <c:v>15.951000000000001</c:v>
                </c:pt>
                <c:pt idx="1226" formatCode="#,##0.0">
                  <c:v>11.655000000000001</c:v>
                </c:pt>
                <c:pt idx="1227" formatCode="#,##0.0">
                  <c:v>11.291</c:v>
                </c:pt>
                <c:pt idx="1228" formatCode="#,##0.0">
                  <c:v>0</c:v>
                </c:pt>
                <c:pt idx="1229" formatCode="#,##0.0">
                  <c:v>0.36399999999999999</c:v>
                </c:pt>
                <c:pt idx="1230" formatCode="#,##0.0">
                  <c:v>0.52500000000000002</c:v>
                </c:pt>
                <c:pt idx="1231" formatCode="#,##0.0">
                  <c:v>0.52500000000000002</c:v>
                </c:pt>
                <c:pt idx="1232" formatCode="#,##0.0">
                  <c:v>0.53600000000000003</c:v>
                </c:pt>
                <c:pt idx="1233" formatCode="#,##0.0">
                  <c:v>0.53600000000000003</c:v>
                </c:pt>
                <c:pt idx="1234" formatCode="#,##0.0">
                  <c:v>0.67400000000000004</c:v>
                </c:pt>
                <c:pt idx="1235" formatCode="#,##0.0">
                  <c:v>0.67400000000000004</c:v>
                </c:pt>
                <c:pt idx="1236" formatCode="#,##0.0">
                  <c:v>3.4000000000000002E-2</c:v>
                </c:pt>
                <c:pt idx="1237" formatCode="#,##0.0">
                  <c:v>3.4000000000000002E-2</c:v>
                </c:pt>
                <c:pt idx="1238" formatCode="#,##0.0">
                  <c:v>2.5270000000000001</c:v>
                </c:pt>
                <c:pt idx="1239" formatCode="#,##0.0">
                  <c:v>2.5270000000000001</c:v>
                </c:pt>
                <c:pt idx="1240" formatCode="#,##0.0">
                  <c:v>17.169999999999998</c:v>
                </c:pt>
                <c:pt idx="1241" formatCode="#,##0.0">
                  <c:v>17.169999999999998</c:v>
                </c:pt>
                <c:pt idx="1242" formatCode="#,##0.0">
                  <c:v>14.641999999999999</c:v>
                </c:pt>
                <c:pt idx="1243" formatCode="#,##0.0">
                  <c:v>14.289</c:v>
                </c:pt>
                <c:pt idx="1244" formatCode="#,##0.0">
                  <c:v>0</c:v>
                </c:pt>
                <c:pt idx="1245" formatCode="#,##0.0">
                  <c:v>0.35299999999999998</c:v>
                </c:pt>
                <c:pt idx="1246" formatCode="#,##0.0">
                  <c:v>0.9</c:v>
                </c:pt>
                <c:pt idx="1247" formatCode="#,##0.0">
                  <c:v>0.9</c:v>
                </c:pt>
                <c:pt idx="1248" formatCode="#,##0.0">
                  <c:v>0.33400000000000002</c:v>
                </c:pt>
                <c:pt idx="1249" formatCode="#,##0.0">
                  <c:v>0.33400000000000002</c:v>
                </c:pt>
                <c:pt idx="1250" formatCode="#,##0.0">
                  <c:v>0.77500000000000002</c:v>
                </c:pt>
                <c:pt idx="1251" formatCode="#,##0.0">
                  <c:v>0.77500000000000002</c:v>
                </c:pt>
                <c:pt idx="1252" formatCode="#,##0.0">
                  <c:v>8.4000000000000005E-2</c:v>
                </c:pt>
                <c:pt idx="1253" formatCode="#,##0.0">
                  <c:v>8.4000000000000005E-2</c:v>
                </c:pt>
                <c:pt idx="1254" formatCode="#,##0.0">
                  <c:v>0.435</c:v>
                </c:pt>
                <c:pt idx="1255" formatCode="#,##0.0">
                  <c:v>0.435</c:v>
                </c:pt>
                <c:pt idx="1256" formatCode="#,##0.0">
                  <c:v>25.799000000000003</c:v>
                </c:pt>
                <c:pt idx="1257" formatCode="#,##0.0">
                  <c:v>25.799000000000003</c:v>
                </c:pt>
                <c:pt idx="1258" formatCode="#,##0.0">
                  <c:v>16.71</c:v>
                </c:pt>
                <c:pt idx="1259" formatCode="#,##0.0">
                  <c:v>16.268000000000001</c:v>
                </c:pt>
                <c:pt idx="1260" formatCode="#,##0.0">
                  <c:v>0.442</c:v>
                </c:pt>
                <c:pt idx="1261" formatCode="#,##0.0">
                  <c:v>3.98</c:v>
                </c:pt>
                <c:pt idx="1262" formatCode="#,##0.0">
                  <c:v>3.98</c:v>
                </c:pt>
                <c:pt idx="1263" formatCode="#,##0.0">
                  <c:v>0.498</c:v>
                </c:pt>
                <c:pt idx="1264" formatCode="#,##0.0">
                  <c:v>0.498</c:v>
                </c:pt>
                <c:pt idx="1265" formatCode="#,##0.0">
                  <c:v>0.90700000000000003</c:v>
                </c:pt>
                <c:pt idx="1266" formatCode="#,##0.0">
                  <c:v>0.90700000000000003</c:v>
                </c:pt>
                <c:pt idx="1267" formatCode="#,##0.0">
                  <c:v>0</c:v>
                </c:pt>
                <c:pt idx="1268" formatCode="#,##0.0">
                  <c:v>0</c:v>
                </c:pt>
                <c:pt idx="1269" formatCode="#,##0.0">
                  <c:v>3.7040000000000002</c:v>
                </c:pt>
                <c:pt idx="1270" formatCode="#,##0.0">
                  <c:v>3.7040000000000002</c:v>
                </c:pt>
                <c:pt idx="1271" formatCode="#,##0.0">
                  <c:v>23.121000000000002</c:v>
                </c:pt>
                <c:pt idx="1272" formatCode="#,##0.0">
                  <c:v>23.121000000000002</c:v>
                </c:pt>
                <c:pt idx="1273" formatCode="#,##0.0">
                  <c:v>14.982000000000001</c:v>
                </c:pt>
                <c:pt idx="1274" formatCode="#,##0.0">
                  <c:v>14.611000000000001</c:v>
                </c:pt>
                <c:pt idx="1275" formatCode="#,##0.0">
                  <c:v>0.371</c:v>
                </c:pt>
                <c:pt idx="1276" formatCode="#,##0.0">
                  <c:v>1.0860000000000001</c:v>
                </c:pt>
                <c:pt idx="1277" formatCode="#,##0.0">
                  <c:v>1.0860000000000001</c:v>
                </c:pt>
                <c:pt idx="1278" formatCode="#,##0.0">
                  <c:v>0.9</c:v>
                </c:pt>
                <c:pt idx="1279" formatCode="#,##0.0">
                  <c:v>0.9</c:v>
                </c:pt>
                <c:pt idx="1280" formatCode="#,##0.0">
                  <c:v>1.9019999999999999</c:v>
                </c:pt>
                <c:pt idx="1281" formatCode="#,##0.0">
                  <c:v>1.9019999999999999</c:v>
                </c:pt>
                <c:pt idx="1282" formatCode="#,##0.0">
                  <c:v>0</c:v>
                </c:pt>
                <c:pt idx="1283" formatCode="#,##0.0">
                  <c:v>0</c:v>
                </c:pt>
                <c:pt idx="1284" formatCode="#,##0.0">
                  <c:v>4.2510000000000003</c:v>
                </c:pt>
                <c:pt idx="1285" formatCode="#,##0.0">
                  <c:v>4.2510000000000003</c:v>
                </c:pt>
                <c:pt idx="1286" formatCode="#,##0.0">
                  <c:v>15.693000000000001</c:v>
                </c:pt>
                <c:pt idx="1287" formatCode="#,##0.0">
                  <c:v>15.693000000000001</c:v>
                </c:pt>
                <c:pt idx="1288" formatCode="#,##0.0">
                  <c:v>10.317</c:v>
                </c:pt>
                <c:pt idx="1289" formatCode="#,##0.0">
                  <c:v>9.7880000000000003</c:v>
                </c:pt>
                <c:pt idx="1290" formatCode="#,##0.0">
                  <c:v>0</c:v>
                </c:pt>
                <c:pt idx="1291" formatCode="#,##0.0">
                  <c:v>0.52900000000000003</c:v>
                </c:pt>
                <c:pt idx="1292" formatCode="#,##0.0">
                  <c:v>1.1160000000000001</c:v>
                </c:pt>
                <c:pt idx="1293" formatCode="#,##0.0">
                  <c:v>1.1160000000000001</c:v>
                </c:pt>
                <c:pt idx="1294" formatCode="#,##0.0">
                  <c:v>0.8</c:v>
                </c:pt>
                <c:pt idx="1295" formatCode="#,##0.0">
                  <c:v>0.8</c:v>
                </c:pt>
                <c:pt idx="1296" formatCode="#,##0.0">
                  <c:v>0.39700000000000002</c:v>
                </c:pt>
                <c:pt idx="1297" formatCode="#,##0.0">
                  <c:v>0.39700000000000002</c:v>
                </c:pt>
                <c:pt idx="1298" formatCode="#,##0.0">
                  <c:v>0.54500000000000004</c:v>
                </c:pt>
                <c:pt idx="1299" formatCode="#,##0.0">
                  <c:v>0.54500000000000004</c:v>
                </c:pt>
                <c:pt idx="1300" formatCode="#,##0.0">
                  <c:v>2.5179999999999998</c:v>
                </c:pt>
                <c:pt idx="1301" formatCode="#,##0.0">
                  <c:v>2.5179999999999998</c:v>
                </c:pt>
                <c:pt idx="1302" formatCode="#,##0.0">
                  <c:v>14.095000000000002</c:v>
                </c:pt>
                <c:pt idx="1303" formatCode="#,##0.0">
                  <c:v>14.095000000000002</c:v>
                </c:pt>
                <c:pt idx="1304" formatCode="#,##0.0">
                  <c:v>12.994000000000002</c:v>
                </c:pt>
                <c:pt idx="1305" formatCode="#,##0.0">
                  <c:v>12.598000000000001</c:v>
                </c:pt>
                <c:pt idx="1306" formatCode="#,##0.0">
                  <c:v>0.39600000000000002</c:v>
                </c:pt>
                <c:pt idx="1307" formatCode="#,##0.0">
                  <c:v>0.27500000000000002</c:v>
                </c:pt>
                <c:pt idx="1308" formatCode="#,##0.0">
                  <c:v>0.27500000000000002</c:v>
                </c:pt>
                <c:pt idx="1309" formatCode="#,##0.0">
                  <c:v>0.52400000000000002</c:v>
                </c:pt>
                <c:pt idx="1310" formatCode="#,##0.0">
                  <c:v>0.52400000000000002</c:v>
                </c:pt>
                <c:pt idx="1311" formatCode="#,##0.0">
                  <c:v>0</c:v>
                </c:pt>
                <c:pt idx="1312" formatCode="#,##0.0">
                  <c:v>0</c:v>
                </c:pt>
                <c:pt idx="1313" formatCode="#,##0.0">
                  <c:v>0.30199999999999999</c:v>
                </c:pt>
                <c:pt idx="1314" formatCode="#,##0.0">
                  <c:v>0.30199999999999999</c:v>
                </c:pt>
                <c:pt idx="1315" formatCode="#,##0.0">
                  <c:v>11.379</c:v>
                </c:pt>
                <c:pt idx="1316" formatCode="#,##0.0">
                  <c:v>11.379</c:v>
                </c:pt>
                <c:pt idx="1317" formatCode="#,##0.0">
                  <c:v>9.7090000000000014</c:v>
                </c:pt>
                <c:pt idx="1318" formatCode="#,##0.0">
                  <c:v>9.2520000000000007</c:v>
                </c:pt>
                <c:pt idx="1319" formatCode="#,##0.0">
                  <c:v>0</c:v>
                </c:pt>
                <c:pt idx="1320" formatCode="#,##0.0">
                  <c:v>0.45700000000000002</c:v>
                </c:pt>
                <c:pt idx="1321" formatCode="#,##0.0">
                  <c:v>0.29199999999999998</c:v>
                </c:pt>
                <c:pt idx="1322" formatCode="#,##0.0">
                  <c:v>0.29199999999999998</c:v>
                </c:pt>
                <c:pt idx="1323" formatCode="#,##0.0">
                  <c:v>7.4999999999999997E-2</c:v>
                </c:pt>
                <c:pt idx="1324" formatCode="#,##0.0">
                  <c:v>7.4999999999999997E-2</c:v>
                </c:pt>
                <c:pt idx="1325" formatCode="#,##0.0">
                  <c:v>0.20599999999999999</c:v>
                </c:pt>
                <c:pt idx="1326" formatCode="#,##0.0">
                  <c:v>0.20599999999999999</c:v>
                </c:pt>
                <c:pt idx="1327" formatCode="#,##0.0">
                  <c:v>0</c:v>
                </c:pt>
                <c:pt idx="1328" formatCode="#,##0.0">
                  <c:v>0</c:v>
                </c:pt>
                <c:pt idx="1329" formatCode="#,##0.0">
                  <c:v>1.097</c:v>
                </c:pt>
                <c:pt idx="1330" formatCode="#,##0.0">
                  <c:v>1.097</c:v>
                </c:pt>
                <c:pt idx="1331" formatCode="#,##0.0">
                  <c:v>14.456000000000003</c:v>
                </c:pt>
                <c:pt idx="1332" formatCode="#,##0.0">
                  <c:v>14.456000000000003</c:v>
                </c:pt>
                <c:pt idx="1333" formatCode="#,##0.0">
                  <c:v>11.227</c:v>
                </c:pt>
                <c:pt idx="1334" formatCode="#,##0.0">
                  <c:v>10.851000000000001</c:v>
                </c:pt>
                <c:pt idx="1335" formatCode="#,##0.0">
                  <c:v>0</c:v>
                </c:pt>
                <c:pt idx="1336" formatCode="#,##0.0">
                  <c:v>0.376</c:v>
                </c:pt>
                <c:pt idx="1337" formatCode="#,##0.0">
                  <c:v>0.8</c:v>
                </c:pt>
                <c:pt idx="1338" formatCode="#,##0.0">
                  <c:v>0.8</c:v>
                </c:pt>
                <c:pt idx="1339" formatCode="#,##0.0">
                  <c:v>0.33500000000000002</c:v>
                </c:pt>
                <c:pt idx="1340" formatCode="#,##0.0">
                  <c:v>0.33500000000000002</c:v>
                </c:pt>
                <c:pt idx="1341" formatCode="#,##0.0">
                  <c:v>0.23</c:v>
                </c:pt>
                <c:pt idx="1342" formatCode="#,##0.0">
                  <c:v>0.23</c:v>
                </c:pt>
                <c:pt idx="1343" formatCode="#,##0.0">
                  <c:v>0.05</c:v>
                </c:pt>
                <c:pt idx="1344" formatCode="#,##0.0">
                  <c:v>0.05</c:v>
                </c:pt>
                <c:pt idx="1345" formatCode="#,##0.0">
                  <c:v>1.8140000000000001</c:v>
                </c:pt>
                <c:pt idx="1346" formatCode="#,##0.0">
                  <c:v>1.8140000000000001</c:v>
                </c:pt>
                <c:pt idx="1347" formatCode="#,##0.0">
                  <c:v>21.837</c:v>
                </c:pt>
                <c:pt idx="1348" formatCode="#,##0.0">
                  <c:v>21.837</c:v>
                </c:pt>
                <c:pt idx="1349" formatCode="#,##0.0">
                  <c:v>13.047000000000001</c:v>
                </c:pt>
                <c:pt idx="1350" formatCode="#,##0.0">
                  <c:v>12.678000000000001</c:v>
                </c:pt>
                <c:pt idx="1351" formatCode="#,##0.0">
                  <c:v>0</c:v>
                </c:pt>
                <c:pt idx="1352" formatCode="#,##0.0">
                  <c:v>0.36899999999999999</c:v>
                </c:pt>
                <c:pt idx="1353" formatCode="#,##0.0">
                  <c:v>1.0049999999999999</c:v>
                </c:pt>
                <c:pt idx="1354" formatCode="#,##0.0">
                  <c:v>1.0049999999999999</c:v>
                </c:pt>
                <c:pt idx="1355" formatCode="#,##0.0">
                  <c:v>0.39500000000000002</c:v>
                </c:pt>
                <c:pt idx="1356" formatCode="#,##0.0">
                  <c:v>0.39500000000000002</c:v>
                </c:pt>
                <c:pt idx="1357" formatCode="#,##0.0">
                  <c:v>3.2440000000000002</c:v>
                </c:pt>
                <c:pt idx="1358" formatCode="#,##0.0">
                  <c:v>3.2440000000000002</c:v>
                </c:pt>
                <c:pt idx="1359" formatCode="#,##0.0">
                  <c:v>0</c:v>
                </c:pt>
                <c:pt idx="1360" formatCode="#,##0.0">
                  <c:v>0</c:v>
                </c:pt>
                <c:pt idx="1361" formatCode="#,##0.0">
                  <c:v>4.1459999999999999</c:v>
                </c:pt>
                <c:pt idx="1362" formatCode="#,##0.0">
                  <c:v>4.1459999999999999</c:v>
                </c:pt>
                <c:pt idx="1363" formatCode="#,##0.0">
                  <c:v>88.557999999999993</c:v>
                </c:pt>
                <c:pt idx="1364" formatCode="#,##0.0">
                  <c:v>88.557999999999993</c:v>
                </c:pt>
                <c:pt idx="1365" formatCode="#,##0.0">
                  <c:v>29.411999999999999</c:v>
                </c:pt>
                <c:pt idx="1366" formatCode="#,##0.0">
                  <c:v>28.651</c:v>
                </c:pt>
                <c:pt idx="1367" formatCode="#,##0.0">
                  <c:v>0.76100000000000001</c:v>
                </c:pt>
                <c:pt idx="1368" formatCode="#,##0.0">
                  <c:v>10.333</c:v>
                </c:pt>
                <c:pt idx="1369" formatCode="#,##0.0">
                  <c:v>10.333</c:v>
                </c:pt>
                <c:pt idx="1370" formatCode="#,##0.0">
                  <c:v>6.1950000000000003</c:v>
                </c:pt>
                <c:pt idx="1371" formatCode="#,##0.0">
                  <c:v>6.1950000000000003</c:v>
                </c:pt>
                <c:pt idx="1372" formatCode="#,##0.0">
                  <c:v>21.873999999999999</c:v>
                </c:pt>
                <c:pt idx="1373" formatCode="#,##0.0">
                  <c:v>21.873999999999999</c:v>
                </c:pt>
                <c:pt idx="1374" formatCode="#,##0.0">
                  <c:v>0</c:v>
                </c:pt>
                <c:pt idx="1375" formatCode="#,##0.0">
                  <c:v>0</c:v>
                </c:pt>
                <c:pt idx="1376" formatCode="#,##0.0">
                  <c:v>0.27300000000000002</c:v>
                </c:pt>
                <c:pt idx="1377" formatCode="#,##0.0">
                  <c:v>0.27300000000000002</c:v>
                </c:pt>
                <c:pt idx="1378" formatCode="#,##0.0">
                  <c:v>20.471</c:v>
                </c:pt>
                <c:pt idx="1379" formatCode="#,##0.0">
                  <c:v>20.471</c:v>
                </c:pt>
                <c:pt idx="1380" formatCode="#,##0.0">
                  <c:v>24.527999999999999</c:v>
                </c:pt>
                <c:pt idx="1381" formatCode="#,##0.0">
                  <c:v>24.527999999999999</c:v>
                </c:pt>
                <c:pt idx="1382" formatCode="#,##0.0">
                  <c:v>16.067</c:v>
                </c:pt>
                <c:pt idx="1383" formatCode="#,##0.0">
                  <c:v>15.579000000000001</c:v>
                </c:pt>
                <c:pt idx="1384" formatCode="#,##0.0">
                  <c:v>0</c:v>
                </c:pt>
                <c:pt idx="1385" formatCode="#,##0.0">
                  <c:v>0.48799999999999999</c:v>
                </c:pt>
                <c:pt idx="1386" formatCode="#,##0.0">
                  <c:v>1.0720000000000001</c:v>
                </c:pt>
                <c:pt idx="1387" formatCode="#,##0.0">
                  <c:v>1.0720000000000001</c:v>
                </c:pt>
                <c:pt idx="1388" formatCode="#,##0.0">
                  <c:v>0.89900000000000002</c:v>
                </c:pt>
                <c:pt idx="1389" formatCode="#,##0.0">
                  <c:v>0.89900000000000002</c:v>
                </c:pt>
                <c:pt idx="1390" formatCode="#,##0.0">
                  <c:v>4.2859999999999996</c:v>
                </c:pt>
                <c:pt idx="1391" formatCode="#,##0.0">
                  <c:v>4.2859999999999996</c:v>
                </c:pt>
                <c:pt idx="1392" formatCode="#,##0.0">
                  <c:v>0</c:v>
                </c:pt>
                <c:pt idx="1393" formatCode="#,##0.0">
                  <c:v>0</c:v>
                </c:pt>
                <c:pt idx="1394" formatCode="#,##0.0">
                  <c:v>2.2040000000000002</c:v>
                </c:pt>
                <c:pt idx="1395" formatCode="#,##0.0">
                  <c:v>2.2040000000000002</c:v>
                </c:pt>
                <c:pt idx="1396" formatCode="#,##0.0">
                  <c:v>400.81799999999998</c:v>
                </c:pt>
                <c:pt idx="1397" formatCode="#,##0.0">
                  <c:v>400.81799999999998</c:v>
                </c:pt>
                <c:pt idx="1398" formatCode="#,##0.0">
                  <c:v>56.230000000000004</c:v>
                </c:pt>
                <c:pt idx="1399" formatCode="0.0">
                  <c:v>21.968</c:v>
                </c:pt>
                <c:pt idx="1400" formatCode="0.0">
                  <c:v>33.543999999999997</c:v>
                </c:pt>
                <c:pt idx="1401" formatCode="0.0">
                  <c:v>0.71799999999999997</c:v>
                </c:pt>
                <c:pt idx="1402" formatCode="#,##0.0">
                  <c:v>183.887</c:v>
                </c:pt>
                <c:pt idx="1403" formatCode="#,##0.0">
                  <c:v>152.696</c:v>
                </c:pt>
                <c:pt idx="1404" formatCode="0.0">
                  <c:v>31.190999999999999</c:v>
                </c:pt>
                <c:pt idx="1405" formatCode="0.0">
                  <c:v>0</c:v>
                </c:pt>
                <c:pt idx="1406" formatCode="#,##0.0">
                  <c:v>0</c:v>
                </c:pt>
                <c:pt idx="1407" formatCode="0.0">
                  <c:v>0</c:v>
                </c:pt>
                <c:pt idx="1408" formatCode="#,##0.0">
                  <c:v>13.42</c:v>
                </c:pt>
                <c:pt idx="1409" formatCode="0.0">
                  <c:v>13.42</c:v>
                </c:pt>
                <c:pt idx="1410" formatCode="#,##0.0">
                  <c:v>3.4</c:v>
                </c:pt>
                <c:pt idx="1411" formatCode="0.0">
                  <c:v>0</c:v>
                </c:pt>
                <c:pt idx="1412" formatCode="0.0">
                  <c:v>3.4</c:v>
                </c:pt>
                <c:pt idx="1413" formatCode="#,##0.0">
                  <c:v>0.78500000000000003</c:v>
                </c:pt>
                <c:pt idx="1414" formatCode="0.0">
                  <c:v>0</c:v>
                </c:pt>
                <c:pt idx="1415" formatCode="0.0">
                  <c:v>0.78500000000000003</c:v>
                </c:pt>
                <c:pt idx="1416" formatCode="#,##0.0">
                  <c:v>133.636</c:v>
                </c:pt>
                <c:pt idx="1417" formatCode="0.0">
                  <c:v>56.585000000000001</c:v>
                </c:pt>
                <c:pt idx="1418" formatCode="0.0">
                  <c:v>49.103999999999999</c:v>
                </c:pt>
                <c:pt idx="1419" formatCode="0.0">
                  <c:v>10.725</c:v>
                </c:pt>
                <c:pt idx="1420" formatCode="0.0">
                  <c:v>17.222000000000001</c:v>
                </c:pt>
                <c:pt idx="1421" formatCode="0.0">
                  <c:v>0</c:v>
                </c:pt>
                <c:pt idx="1422" formatCode="0.0">
                  <c:v>0</c:v>
                </c:pt>
                <c:pt idx="1423" formatCode="#,##0.0">
                  <c:v>9.4600000000000009</c:v>
                </c:pt>
                <c:pt idx="1424" formatCode="0.0">
                  <c:v>9.4600000000000009</c:v>
                </c:pt>
                <c:pt idx="1425" formatCode="#,##0.0">
                  <c:v>63.94</c:v>
                </c:pt>
                <c:pt idx="1426" formatCode="#,##0.0">
                  <c:v>63.94</c:v>
                </c:pt>
                <c:pt idx="1427" formatCode="#,##0.0">
                  <c:v>63.94</c:v>
                </c:pt>
                <c:pt idx="1428" formatCode="#,##0.0">
                  <c:v>23.611000000000001</c:v>
                </c:pt>
                <c:pt idx="1429" formatCode="#,##0.0">
                  <c:v>2.3620000000000001</c:v>
                </c:pt>
                <c:pt idx="1430" formatCode="#,##0.0">
                  <c:v>32.234000000000002</c:v>
                </c:pt>
                <c:pt idx="1431" formatCode="#,##0.0">
                  <c:v>5.7329999999999997</c:v>
                </c:pt>
                <c:pt idx="1432" formatCode="#,##0.0">
                  <c:v>18.327999999999999</c:v>
                </c:pt>
                <c:pt idx="1433" formatCode="#,##0.0">
                  <c:v>18.327999999999999</c:v>
                </c:pt>
                <c:pt idx="1434" formatCode="#,##0.0">
                  <c:v>18.327999999999999</c:v>
                </c:pt>
                <c:pt idx="1435" formatCode="#,##0.0">
                  <c:v>17.542999999999999</c:v>
                </c:pt>
                <c:pt idx="1436" formatCode="#,##0.0">
                  <c:v>0.78500000000000003</c:v>
                </c:pt>
                <c:pt idx="1437" formatCode="#,##0.0">
                  <c:v>0</c:v>
                </c:pt>
                <c:pt idx="1438" formatCode="#,##0.0">
                  <c:v>0</c:v>
                </c:pt>
                <c:pt idx="1439" formatCode="#,##0.0">
                  <c:v>26.035</c:v>
                </c:pt>
                <c:pt idx="1440" formatCode="#,##0.0">
                  <c:v>26.035</c:v>
                </c:pt>
                <c:pt idx="1441" formatCode="#,##0.0">
                  <c:v>13.603</c:v>
                </c:pt>
                <c:pt idx="1442" formatCode="#,##0.0">
                  <c:v>13.385</c:v>
                </c:pt>
                <c:pt idx="1443" formatCode="#,##0.0">
                  <c:v>0.218</c:v>
                </c:pt>
                <c:pt idx="1444" formatCode="#,##0.0">
                  <c:v>12.432</c:v>
                </c:pt>
                <c:pt idx="1445" formatCode="#,##0.0">
                  <c:v>12.432</c:v>
                </c:pt>
                <c:pt idx="1446" formatCode="#,##0.0">
                  <c:v>8.5359999999999996</c:v>
                </c:pt>
                <c:pt idx="1447" formatCode="#,##0.0">
                  <c:v>8.5359999999999996</c:v>
                </c:pt>
                <c:pt idx="1448" formatCode="#,##0.0">
                  <c:v>8.5359999999999996</c:v>
                </c:pt>
                <c:pt idx="1449" formatCode="#,##0.0">
                  <c:v>7.7830000000000004</c:v>
                </c:pt>
                <c:pt idx="1450" formatCode="#,##0.0">
                  <c:v>0.753</c:v>
                </c:pt>
                <c:pt idx="1452" formatCode="#,##0.0">
                  <c:v>63.493000000000002</c:v>
                </c:pt>
                <c:pt idx="1453" formatCode="#,##0.0">
                  <c:v>63.493000000000002</c:v>
                </c:pt>
                <c:pt idx="1454" formatCode="#,##0.0">
                  <c:v>6.9619999999999997</c:v>
                </c:pt>
                <c:pt idx="1455" formatCode="#,##0.0">
                  <c:v>6.6559999999999997</c:v>
                </c:pt>
                <c:pt idx="1456" formatCode="#,##0.0">
                  <c:v>0.30599999999999999</c:v>
                </c:pt>
                <c:pt idx="1457" formatCode="#,##0.0">
                  <c:v>54.704999999999998</c:v>
                </c:pt>
                <c:pt idx="1458" formatCode="#,##0.0">
                  <c:v>6.4619999999999997</c:v>
                </c:pt>
                <c:pt idx="1459" formatCode="#,##0.0">
                  <c:v>41.793999999999997</c:v>
                </c:pt>
                <c:pt idx="1460" formatCode="#,##0.0">
                  <c:v>6.4489999999999998</c:v>
                </c:pt>
                <c:pt idx="1461" formatCode="#,##0.0">
                  <c:v>1.8260000000000001</c:v>
                </c:pt>
                <c:pt idx="1462" formatCode="#,##0.0">
                  <c:v>1.8260000000000001</c:v>
                </c:pt>
                <c:pt idx="1463" formatCode="#,##0.0">
                  <c:v>0</c:v>
                </c:pt>
                <c:pt idx="1464" formatCode="#,##0.0">
                  <c:v>0</c:v>
                </c:pt>
                <c:pt idx="1465" formatCode="#,##0.0">
                  <c:v>0</c:v>
                </c:pt>
                <c:pt idx="1466" formatCode="#,##0.0">
                  <c:v>0</c:v>
                </c:pt>
                <c:pt idx="1469" formatCode="#,##0.0">
                  <c:v>38.854999999999997</c:v>
                </c:pt>
                <c:pt idx="1470" formatCode="#,##0.0">
                  <c:v>38.854999999999997</c:v>
                </c:pt>
                <c:pt idx="1471" formatCode="#,##0.0">
                  <c:v>38.854999999999997</c:v>
                </c:pt>
                <c:pt idx="1472" formatCode="#,##0.0">
                  <c:v>6.867</c:v>
                </c:pt>
                <c:pt idx="1473" formatCode="#,##0.0">
                  <c:v>27.594000000000001</c:v>
                </c:pt>
                <c:pt idx="1474" formatCode="#,##0.0">
                  <c:v>4.3940000000000001</c:v>
                </c:pt>
                <c:pt idx="1475" formatCode="#,##0.0">
                  <c:v>3.024</c:v>
                </c:pt>
                <c:pt idx="1476" formatCode="#,##0.0">
                  <c:v>3.024</c:v>
                </c:pt>
                <c:pt idx="1477" formatCode="#,##0.0">
                  <c:v>3.024</c:v>
                </c:pt>
                <c:pt idx="1478" formatCode="#,##0.0">
                  <c:v>2.5379999999999998</c:v>
                </c:pt>
                <c:pt idx="1479" formatCode="#,##0.0">
                  <c:v>0.48599999999999999</c:v>
                </c:pt>
                <c:pt idx="1480" formatCode="#,##0.0">
                  <c:v>0</c:v>
                </c:pt>
                <c:pt idx="1481" formatCode="#,##0.0">
                  <c:v>0</c:v>
                </c:pt>
                <c:pt idx="1482" formatCode="#,##0.0">
                  <c:v>0</c:v>
                </c:pt>
                <c:pt idx="1483" formatCode="#,##0.0">
                  <c:v>0</c:v>
                </c:pt>
                <c:pt idx="1484" formatCode="#,##0.0">
                  <c:v>2515.4950000000003</c:v>
                </c:pt>
                <c:pt idx="1485" formatCode="#,##0.0">
                  <c:v>2515.4950000000003</c:v>
                </c:pt>
                <c:pt idx="1486" formatCode="#,##0.0">
                  <c:v>49.03</c:v>
                </c:pt>
                <c:pt idx="1487" formatCode="#,##0.0">
                  <c:v>48.874000000000002</c:v>
                </c:pt>
                <c:pt idx="1488" formatCode="#,##0.0">
                  <c:v>0.156</c:v>
                </c:pt>
                <c:pt idx="1489" formatCode="#,##0.0">
                  <c:v>0</c:v>
                </c:pt>
                <c:pt idx="1490" formatCode="#,##0.0">
                  <c:v>0</c:v>
                </c:pt>
                <c:pt idx="1491" formatCode="#,##0.0">
                  <c:v>25.327999999999999</c:v>
                </c:pt>
                <c:pt idx="1492" formatCode="#,##0.0">
                  <c:v>25.327999999999999</c:v>
                </c:pt>
                <c:pt idx="1493" formatCode="#,##0.0">
                  <c:v>0</c:v>
                </c:pt>
                <c:pt idx="1494" formatCode="#,##0.0">
                  <c:v>0</c:v>
                </c:pt>
                <c:pt idx="1495" formatCode="#,##0.0">
                  <c:v>0</c:v>
                </c:pt>
                <c:pt idx="1496" formatCode="#,##0.0">
                  <c:v>0</c:v>
                </c:pt>
                <c:pt idx="1497" formatCode="#,##0.0">
                  <c:v>0</c:v>
                </c:pt>
                <c:pt idx="1498" formatCode="#,##0.0">
                  <c:v>0</c:v>
                </c:pt>
                <c:pt idx="1499" formatCode="#,##0.0">
                  <c:v>0</c:v>
                </c:pt>
                <c:pt idx="1500" formatCode="#,##0.0">
                  <c:v>0</c:v>
                </c:pt>
                <c:pt idx="1501" formatCode="#,##0.0">
                  <c:v>0</c:v>
                </c:pt>
                <c:pt idx="1502" formatCode="#,##0.0">
                  <c:v>0</c:v>
                </c:pt>
                <c:pt idx="1503" formatCode="#,##0.0">
                  <c:v>0</c:v>
                </c:pt>
                <c:pt idx="1504" formatCode="#,##0.0">
                  <c:v>0</c:v>
                </c:pt>
                <c:pt idx="1505" formatCode="#,##0.0">
                  <c:v>2440.002</c:v>
                </c:pt>
                <c:pt idx="1506" formatCode="#,##0.0">
                  <c:v>0</c:v>
                </c:pt>
                <c:pt idx="1507" formatCode="#,##0.0">
                  <c:v>2440.002</c:v>
                </c:pt>
                <c:pt idx="1508" formatCode="#,##0.0">
                  <c:v>262.3</c:v>
                </c:pt>
                <c:pt idx="1509" formatCode="#,##0.0">
                  <c:v>0</c:v>
                </c:pt>
                <c:pt idx="1510" formatCode="#,##0.0">
                  <c:v>0</c:v>
                </c:pt>
                <c:pt idx="1511" formatCode="#,##0.0">
                  <c:v>1.135</c:v>
                </c:pt>
                <c:pt idx="1512" formatCode="#,##0.0">
                  <c:v>1.135</c:v>
                </c:pt>
                <c:pt idx="1513" formatCode="#,##0.0">
                  <c:v>28.117000000000001</c:v>
                </c:pt>
                <c:pt idx="1514" formatCode="#,##0.0">
                  <c:v>28.117000000000001</c:v>
                </c:pt>
                <c:pt idx="1515" formatCode="#,##0.0">
                  <c:v>28.117000000000001</c:v>
                </c:pt>
                <c:pt idx="1516" formatCode="#,##0.0">
                  <c:v>27.03</c:v>
                </c:pt>
                <c:pt idx="1517" formatCode="#,##0.0">
                  <c:v>1.087</c:v>
                </c:pt>
                <c:pt idx="1518" formatCode="#,##0.0">
                  <c:v>0</c:v>
                </c:pt>
                <c:pt idx="1519" formatCode="#,##0.0">
                  <c:v>0</c:v>
                </c:pt>
                <c:pt idx="1520" formatCode="#,##0.0">
                  <c:v>344.91199999999998</c:v>
                </c:pt>
                <c:pt idx="1521" formatCode="#,##0.0">
                  <c:v>344.91199999999998</c:v>
                </c:pt>
                <c:pt idx="1522" formatCode="#,##0.0">
                  <c:v>21.843999999999998</c:v>
                </c:pt>
                <c:pt idx="1523" formatCode="#,##0.0">
                  <c:v>21.111999999999998</c:v>
                </c:pt>
                <c:pt idx="1524" formatCode="#,##0.0">
                  <c:v>0.73199999999999998</c:v>
                </c:pt>
                <c:pt idx="1525" formatCode="#,##0.0">
                  <c:v>1.5</c:v>
                </c:pt>
                <c:pt idx="1526" formatCode="#,##0.0">
                  <c:v>1.5</c:v>
                </c:pt>
                <c:pt idx="1527" formatCode="#,##0.0">
                  <c:v>265.50299999999999</c:v>
                </c:pt>
                <c:pt idx="1528" formatCode="#,##0.0">
                  <c:v>0</c:v>
                </c:pt>
                <c:pt idx="1529" formatCode="#,##0.0">
                  <c:v>40.683999999999997</c:v>
                </c:pt>
                <c:pt idx="1530" formatCode="#,##0.0">
                  <c:v>23.48</c:v>
                </c:pt>
                <c:pt idx="1531" formatCode="#,##0.0">
                  <c:v>201.339</c:v>
                </c:pt>
                <c:pt idx="1532" formatCode="#,##0.0">
                  <c:v>2.7250000000000001</c:v>
                </c:pt>
                <c:pt idx="1533" formatCode="#,##0.0">
                  <c:v>2.7250000000000001</c:v>
                </c:pt>
                <c:pt idx="1534" formatCode="#,##0.0">
                  <c:v>0</c:v>
                </c:pt>
                <c:pt idx="1535" formatCode="#,##0.0">
                  <c:v>0</c:v>
                </c:pt>
                <c:pt idx="1536" formatCode="#,##0.0">
                  <c:v>3.34</c:v>
                </c:pt>
                <c:pt idx="1537" formatCode="#,##0.0">
                  <c:v>3.34</c:v>
                </c:pt>
                <c:pt idx="1538" formatCode="#,##0.0">
                  <c:v>0</c:v>
                </c:pt>
                <c:pt idx="1539" formatCode="#,##0.0">
                  <c:v>50</c:v>
                </c:pt>
                <c:pt idx="1540" formatCode="#,##0.0">
                  <c:v>0</c:v>
                </c:pt>
                <c:pt idx="1541" formatCode="#,##0.0">
                  <c:v>0</c:v>
                </c:pt>
                <c:pt idx="1542" formatCode="#,##0.0">
                  <c:v>0</c:v>
                </c:pt>
                <c:pt idx="1543" formatCode="#,##0.0">
                  <c:v>50</c:v>
                </c:pt>
                <c:pt idx="1544" formatCode="#,##0.0">
                  <c:v>0</c:v>
                </c:pt>
                <c:pt idx="1545" formatCode="#,##0.0">
                  <c:v>0</c:v>
                </c:pt>
                <c:pt idx="1546" formatCode="#,##0.0">
                  <c:v>0</c:v>
                </c:pt>
                <c:pt idx="1547" formatCode="#,##0.0">
                  <c:v>0</c:v>
                </c:pt>
                <c:pt idx="1548" formatCode="#,##0.0">
                  <c:v>642.125</c:v>
                </c:pt>
                <c:pt idx="1549" formatCode="#,##0.0">
                  <c:v>642.125</c:v>
                </c:pt>
                <c:pt idx="1550" formatCode="#,##0.0">
                  <c:v>62.830999999999996</c:v>
                </c:pt>
                <c:pt idx="1551" formatCode="#,##0.0">
                  <c:v>62.542999999999999</c:v>
                </c:pt>
                <c:pt idx="1552" formatCode="#,##0.0">
                  <c:v>0.28799999999999998</c:v>
                </c:pt>
                <c:pt idx="1553" formatCode="#,##0.0">
                  <c:v>45.686</c:v>
                </c:pt>
                <c:pt idx="1554" formatCode="#,##0.0">
                  <c:v>45.686</c:v>
                </c:pt>
                <c:pt idx="1555" formatCode="#,##0.0">
                  <c:v>30.98</c:v>
                </c:pt>
                <c:pt idx="1556" formatCode="#,##0.0">
                  <c:v>30.98</c:v>
                </c:pt>
                <c:pt idx="1557" formatCode="#,##0.0">
                  <c:v>105</c:v>
                </c:pt>
                <c:pt idx="1558" formatCode="#,##0.0">
                  <c:v>105</c:v>
                </c:pt>
                <c:pt idx="1559" formatCode="#,##0.0">
                  <c:v>10.313000000000001</c:v>
                </c:pt>
                <c:pt idx="1560" formatCode="#,##0.0">
                  <c:v>0</c:v>
                </c:pt>
                <c:pt idx="1561" formatCode="#,##0.0">
                  <c:v>10.313000000000001</c:v>
                </c:pt>
                <c:pt idx="1562" formatCode="#,##0.0">
                  <c:v>3.0830000000000002</c:v>
                </c:pt>
                <c:pt idx="1563" formatCode="#,##0.0">
                  <c:v>3.0830000000000002</c:v>
                </c:pt>
                <c:pt idx="1564" formatCode="#,##0.0">
                  <c:v>0</c:v>
                </c:pt>
                <c:pt idx="1565" formatCode="#,##0.0">
                  <c:v>0</c:v>
                </c:pt>
                <c:pt idx="1566" formatCode="#,##0.0">
                  <c:v>94.406999999999996</c:v>
                </c:pt>
                <c:pt idx="1567" formatCode="#,##0.0">
                  <c:v>21.166</c:v>
                </c:pt>
                <c:pt idx="1568" formatCode="#,##0.0">
                  <c:v>73.241</c:v>
                </c:pt>
                <c:pt idx="1569" formatCode="#,##0.0">
                  <c:v>0.88</c:v>
                </c:pt>
                <c:pt idx="1570" formatCode="#,##0.0">
                  <c:v>0.88</c:v>
                </c:pt>
                <c:pt idx="1571" formatCode="#,##0.0">
                  <c:v>13</c:v>
                </c:pt>
                <c:pt idx="1572" formatCode="#,##0.0">
                  <c:v>13</c:v>
                </c:pt>
                <c:pt idx="1573" formatCode="#,##0.0">
                  <c:v>0</c:v>
                </c:pt>
                <c:pt idx="1574" formatCode="#,##0.0">
                  <c:v>126.846</c:v>
                </c:pt>
                <c:pt idx="1575" formatCode="#,##0.0">
                  <c:v>7.7750000000000004</c:v>
                </c:pt>
                <c:pt idx="1576" formatCode="#,##0.0">
                  <c:v>42.673000000000002</c:v>
                </c:pt>
                <c:pt idx="1577" formatCode="#,##0.0">
                  <c:v>76.397999999999996</c:v>
                </c:pt>
                <c:pt idx="1578" formatCode="#,##0.0">
                  <c:v>149.09900000000002</c:v>
                </c:pt>
                <c:pt idx="1579" formatCode="#,##0.0">
                  <c:v>22.19</c:v>
                </c:pt>
                <c:pt idx="1580" formatCode="#,##0.0">
                  <c:v>126.90900000000001</c:v>
                </c:pt>
                <c:pt idx="1584" formatCode="#,##0.0">
                  <c:v>0</c:v>
                </c:pt>
                <c:pt idx="1585" formatCode="#,##0.0">
                  <c:v>0</c:v>
                </c:pt>
                <c:pt idx="1586" formatCode="#,##0.0">
                  <c:v>0</c:v>
                </c:pt>
                <c:pt idx="1587" formatCode="#,##0.0">
                  <c:v>0</c:v>
                </c:pt>
                <c:pt idx="1588" formatCode="#,##0.0">
                  <c:v>0</c:v>
                </c:pt>
                <c:pt idx="1589" formatCode="#,##0.0">
                  <c:v>4590.0069999999996</c:v>
                </c:pt>
                <c:pt idx="1591" formatCode="0.0">
                  <c:v>0</c:v>
                </c:pt>
                <c:pt idx="1592" formatCode="0.0">
                  <c:v>0</c:v>
                </c:pt>
                <c:pt idx="1593" formatCode="#,##0.0">
                  <c:v>0</c:v>
                </c:pt>
                <c:pt idx="1594" formatCode="#,##0.0">
                  <c:v>0</c:v>
                </c:pt>
                <c:pt idx="1595" formatCode="#,##0.0">
                  <c:v>0</c:v>
                </c:pt>
                <c:pt idx="1596" formatCode="#,##0.0">
                  <c:v>0</c:v>
                </c:pt>
                <c:pt idx="1597" formatCode="#,##0.0">
                  <c:v>0</c:v>
                </c:pt>
                <c:pt idx="1598" formatCode="#,##0.0">
                  <c:v>0</c:v>
                </c:pt>
                <c:pt idx="1599" formatCode="#,##0.0">
                  <c:v>0</c:v>
                </c:pt>
                <c:pt idx="1600" formatCode="#,##0.0">
                  <c:v>0</c:v>
                </c:pt>
                <c:pt idx="1601" formatCode="#,##0.0">
                  <c:v>0</c:v>
                </c:pt>
                <c:pt idx="1602" formatCode="#,##0.0">
                  <c:v>0</c:v>
                </c:pt>
                <c:pt idx="1603" formatCode="#,##0.0">
                  <c:v>0</c:v>
                </c:pt>
                <c:pt idx="1604" formatCode="#,##0.0">
                  <c:v>0</c:v>
                </c:pt>
                <c:pt idx="1605" formatCode="#,##0.0">
                  <c:v>0</c:v>
                </c:pt>
                <c:pt idx="1606" formatCode="#,##0.0">
                  <c:v>0</c:v>
                </c:pt>
                <c:pt idx="1607" formatCode="#,##0.0">
                  <c:v>0</c:v>
                </c:pt>
                <c:pt idx="1608" formatCode="#,##0.0">
                  <c:v>0</c:v>
                </c:pt>
                <c:pt idx="1609" formatCode="#,##0.0">
                  <c:v>0</c:v>
                </c:pt>
                <c:pt idx="1610" formatCode="#,##0.0">
                  <c:v>2779.7535000000003</c:v>
                </c:pt>
                <c:pt idx="1611" formatCode="#,##0.0">
                  <c:v>2454.2115999999996</c:v>
                </c:pt>
                <c:pt idx="1612" formatCode="#,##0">
                  <c:v>2371.9845999999998</c:v>
                </c:pt>
                <c:pt idx="1613" formatCode="#,##0.0">
                  <c:v>7.0099999999999996E-2</c:v>
                </c:pt>
                <c:pt idx="1614" formatCode="#,##0.0">
                  <c:v>0</c:v>
                </c:pt>
                <c:pt idx="1615" formatCode="#,##0.0">
                  <c:v>2371.0050999999999</c:v>
                </c:pt>
                <c:pt idx="1616" formatCode="#,##0.0">
                  <c:v>0.90939999999999999</c:v>
                </c:pt>
                <c:pt idx="1617" formatCode="#,##0.0">
                  <c:v>82.227000000000004</c:v>
                </c:pt>
                <c:pt idx="1618" formatCode="#,##0.0">
                  <c:v>82.227000000000004</c:v>
                </c:pt>
                <c:pt idx="1619" formatCode="#,##0.0">
                  <c:v>0</c:v>
                </c:pt>
                <c:pt idx="1620" formatCode="#,##0.0">
                  <c:v>0</c:v>
                </c:pt>
                <c:pt idx="1621" formatCode="#,##0.0">
                  <c:v>0</c:v>
                </c:pt>
                <c:pt idx="1622" formatCode="#,##0.0">
                  <c:v>0</c:v>
                </c:pt>
                <c:pt idx="1623" formatCode="#,##0.0">
                  <c:v>24.152000000000001</c:v>
                </c:pt>
                <c:pt idx="1624" formatCode="#,##0.0">
                  <c:v>24.152000000000001</c:v>
                </c:pt>
                <c:pt idx="1625" formatCode="#,##0.0">
                  <c:v>3.2679999999999998</c:v>
                </c:pt>
                <c:pt idx="1626" formatCode="#,##0.0">
                  <c:v>0</c:v>
                </c:pt>
                <c:pt idx="1627" formatCode="#,##0.0">
                  <c:v>16.468</c:v>
                </c:pt>
                <c:pt idx="1628" formatCode="#,##0.0">
                  <c:v>4.4160000000000004</c:v>
                </c:pt>
                <c:pt idx="1629" formatCode="#,##0.0">
                  <c:v>0</c:v>
                </c:pt>
                <c:pt idx="1630" formatCode="#,##0.0">
                  <c:v>0</c:v>
                </c:pt>
                <c:pt idx="1631" formatCode="#,##0.0">
                  <c:v>16.683700000000002</c:v>
                </c:pt>
                <c:pt idx="1632" formatCode="#,##0.0">
                  <c:v>16.683700000000002</c:v>
                </c:pt>
                <c:pt idx="1633" formatCode="#,##0.0">
                  <c:v>2.2050000000000001</c:v>
                </c:pt>
                <c:pt idx="1634" formatCode="#,##0.0">
                  <c:v>11.6053</c:v>
                </c:pt>
                <c:pt idx="1635" formatCode="#,##0.0">
                  <c:v>0</c:v>
                </c:pt>
                <c:pt idx="1636" formatCode="#,##0.0">
                  <c:v>2.8734000000000002</c:v>
                </c:pt>
                <c:pt idx="1637" formatCode="#,##0.0">
                  <c:v>0</c:v>
                </c:pt>
                <c:pt idx="1638" formatCode="#,##0.0">
                  <c:v>0</c:v>
                </c:pt>
                <c:pt idx="1639" formatCode="#,##0.0">
                  <c:v>19.468</c:v>
                </c:pt>
                <c:pt idx="1640" formatCode="#,##0.0">
                  <c:v>19.468</c:v>
                </c:pt>
                <c:pt idx="1641" formatCode="#,##0.0">
                  <c:v>3.528</c:v>
                </c:pt>
                <c:pt idx="1642" formatCode="#,##0.0">
                  <c:v>0</c:v>
                </c:pt>
                <c:pt idx="1643" formatCode="#,##0.0">
                  <c:v>13.563000000000001</c:v>
                </c:pt>
                <c:pt idx="1644" formatCode="#,##0.0">
                  <c:v>2.3769999999999998</c:v>
                </c:pt>
                <c:pt idx="1645" formatCode="#,##0.0">
                  <c:v>0</c:v>
                </c:pt>
                <c:pt idx="1646" formatCode="#,##0.0">
                  <c:v>0</c:v>
                </c:pt>
                <c:pt idx="1647" formatCode="#,##0.0">
                  <c:v>13.627000000000001</c:v>
                </c:pt>
                <c:pt idx="1648" formatCode="#,##0.0">
                  <c:v>13.627000000000001</c:v>
                </c:pt>
                <c:pt idx="1649" formatCode="#,##0.0">
                  <c:v>1.6259999999999999</c:v>
                </c:pt>
                <c:pt idx="1650" formatCode="#,##0.0">
                  <c:v>0</c:v>
                </c:pt>
                <c:pt idx="1651" formatCode="#,##0.0">
                  <c:v>9.8030000000000008</c:v>
                </c:pt>
                <c:pt idx="1652" formatCode="#,##0.0">
                  <c:v>2.198</c:v>
                </c:pt>
                <c:pt idx="1653" formatCode="#,##0.0">
                  <c:v>0</c:v>
                </c:pt>
                <c:pt idx="1654" formatCode="#,##0.0">
                  <c:v>0</c:v>
                </c:pt>
                <c:pt idx="1655" formatCode="#,##0.0">
                  <c:v>10.337999999999999</c:v>
                </c:pt>
                <c:pt idx="1656" formatCode="#,##0.0">
                  <c:v>10.337999999999999</c:v>
                </c:pt>
                <c:pt idx="1657" formatCode="#,##0.0">
                  <c:v>1.476</c:v>
                </c:pt>
                <c:pt idx="1658" formatCode="#,##0.0">
                  <c:v>0</c:v>
                </c:pt>
                <c:pt idx="1659" formatCode="#,##0.0">
                  <c:v>7.3869999999999996</c:v>
                </c:pt>
                <c:pt idx="1660" formatCode="#,##0.0">
                  <c:v>1.4750000000000001</c:v>
                </c:pt>
                <c:pt idx="1661" formatCode="#,##0.0">
                  <c:v>0</c:v>
                </c:pt>
                <c:pt idx="1662" formatCode="#,##0.0">
                  <c:v>0</c:v>
                </c:pt>
                <c:pt idx="1663" formatCode="#,##0.0">
                  <c:v>20.216999999999999</c:v>
                </c:pt>
                <c:pt idx="1664" formatCode="#,##0.0">
                  <c:v>20.216999999999999</c:v>
                </c:pt>
                <c:pt idx="1665" formatCode="#,##0.0">
                  <c:v>2.3340000000000001</c:v>
                </c:pt>
                <c:pt idx="1666" formatCode="#,##0.0">
                  <c:v>0</c:v>
                </c:pt>
                <c:pt idx="1667" formatCode="#,##0.0">
                  <c:v>14.189</c:v>
                </c:pt>
                <c:pt idx="1668" formatCode="#,##0.0">
                  <c:v>3.694</c:v>
                </c:pt>
                <c:pt idx="1669" formatCode="#,##0.0">
                  <c:v>0</c:v>
                </c:pt>
                <c:pt idx="1670" formatCode="#,##0.0">
                  <c:v>0</c:v>
                </c:pt>
                <c:pt idx="1671" formatCode="#,##0.0">
                  <c:v>9.3829999999999991</c:v>
                </c:pt>
                <c:pt idx="1672" formatCode="#,##0.0">
                  <c:v>9.3829999999999991</c:v>
                </c:pt>
                <c:pt idx="1673" formatCode="#,##0.0">
                  <c:v>0.72899999999999998</c:v>
                </c:pt>
                <c:pt idx="1674" formatCode="#,##0.0">
                  <c:v>0</c:v>
                </c:pt>
                <c:pt idx="1675" formatCode="#,##0.0">
                  <c:v>7.2889999999999997</c:v>
                </c:pt>
                <c:pt idx="1676" formatCode="#,##0.0">
                  <c:v>1.365</c:v>
                </c:pt>
                <c:pt idx="1677" formatCode="#,##0.0">
                  <c:v>0</c:v>
                </c:pt>
                <c:pt idx="1678" formatCode="#,##0.0">
                  <c:v>0</c:v>
                </c:pt>
                <c:pt idx="1679" formatCode="#,##0.0">
                  <c:v>12.241099999999999</c:v>
                </c:pt>
                <c:pt idx="1680" formatCode="#,##0.0">
                  <c:v>12.241099999999999</c:v>
                </c:pt>
                <c:pt idx="1681" formatCode="#,##0.0">
                  <c:v>1.8871</c:v>
                </c:pt>
                <c:pt idx="1682" formatCode="#,##0.0">
                  <c:v>0</c:v>
                </c:pt>
                <c:pt idx="1683" formatCode="#,##0.0">
                  <c:v>8.5969999999999995</c:v>
                </c:pt>
                <c:pt idx="1684" formatCode="#,##0.0">
                  <c:v>1.7569999999999999</c:v>
                </c:pt>
                <c:pt idx="1685" formatCode="#,##0.0">
                  <c:v>0</c:v>
                </c:pt>
                <c:pt idx="1686" formatCode="#,##0.0">
                  <c:v>0</c:v>
                </c:pt>
                <c:pt idx="1687" formatCode="#,##0.0">
                  <c:v>13.715</c:v>
                </c:pt>
                <c:pt idx="1688" formatCode="#,##0.0">
                  <c:v>13.715</c:v>
                </c:pt>
                <c:pt idx="1689" formatCode="#,##0.0">
                  <c:v>1.718</c:v>
                </c:pt>
                <c:pt idx="1690" formatCode="#,##0.0">
                  <c:v>0</c:v>
                </c:pt>
                <c:pt idx="1691" formatCode="#,##0.0">
                  <c:v>9.5850000000000009</c:v>
                </c:pt>
                <c:pt idx="1692" formatCode="#,##0.0">
                  <c:v>2.4119999999999999</c:v>
                </c:pt>
                <c:pt idx="1693" formatCode="#,##0.0">
                  <c:v>0</c:v>
                </c:pt>
                <c:pt idx="1694" formatCode="#,##0.0">
                  <c:v>0</c:v>
                </c:pt>
                <c:pt idx="1695" formatCode="#,##0.0">
                  <c:v>14.885299999999999</c:v>
                </c:pt>
                <c:pt idx="1696" formatCode="#,##0.0">
                  <c:v>14.885299999999999</c:v>
                </c:pt>
                <c:pt idx="1697" formatCode="#,##0.0">
                  <c:v>0.622</c:v>
                </c:pt>
                <c:pt idx="1698" formatCode="#,##0.0">
                  <c:v>0</c:v>
                </c:pt>
                <c:pt idx="1699" formatCode="#,##0.0">
                  <c:v>11.4513</c:v>
                </c:pt>
                <c:pt idx="1700" formatCode="#,##0.0">
                  <c:v>2.8119999999999998</c:v>
                </c:pt>
                <c:pt idx="1701" formatCode="#,##0.0">
                  <c:v>0</c:v>
                </c:pt>
                <c:pt idx="1702" formatCode="#,##0.0">
                  <c:v>0</c:v>
                </c:pt>
                <c:pt idx="1703" formatCode="#,##0.0">
                  <c:v>57.525999999999996</c:v>
                </c:pt>
                <c:pt idx="1704" formatCode="#,##0.0">
                  <c:v>57.525999999999996</c:v>
                </c:pt>
                <c:pt idx="1705" formatCode="#,##0.0">
                  <c:v>9.593</c:v>
                </c:pt>
                <c:pt idx="1706" formatCode="#,##0.0">
                  <c:v>0</c:v>
                </c:pt>
                <c:pt idx="1707" formatCode="#,##0.0">
                  <c:v>40.51</c:v>
                </c:pt>
                <c:pt idx="1708" formatCode="#,##0.0">
                  <c:v>7.423</c:v>
                </c:pt>
                <c:pt idx="1709" formatCode="#,##0.0">
                  <c:v>0</c:v>
                </c:pt>
                <c:pt idx="1710" formatCode="#,##0.0">
                  <c:v>0</c:v>
                </c:pt>
                <c:pt idx="1711" formatCode="#,##0.0">
                  <c:v>12.124000000000002</c:v>
                </c:pt>
                <c:pt idx="1712" formatCode="#,##0.0">
                  <c:v>12.124000000000002</c:v>
                </c:pt>
                <c:pt idx="1713" formatCode="#,##0.0">
                  <c:v>1.1080000000000001</c:v>
                </c:pt>
                <c:pt idx="1714" formatCode="#,##0.0">
                  <c:v>0</c:v>
                </c:pt>
                <c:pt idx="1715" formatCode="#,##0.0">
                  <c:v>8.8640000000000008</c:v>
                </c:pt>
                <c:pt idx="1716" formatCode="#,##0.0">
                  <c:v>2.1520000000000001</c:v>
                </c:pt>
                <c:pt idx="1717" formatCode="#,##0.0">
                  <c:v>0</c:v>
                </c:pt>
                <c:pt idx="1718" formatCode="#,##0.0">
                  <c:v>0</c:v>
                </c:pt>
                <c:pt idx="1719" formatCode="#,##0.0">
                  <c:v>23.16</c:v>
                </c:pt>
                <c:pt idx="1720" formatCode="#,##0.0">
                  <c:v>23.16</c:v>
                </c:pt>
                <c:pt idx="1721" formatCode="#,##0.0">
                  <c:v>2.2850000000000001</c:v>
                </c:pt>
                <c:pt idx="1722" formatCode="#,##0.0">
                  <c:v>0</c:v>
                </c:pt>
                <c:pt idx="1723" formatCode="#,##0.0">
                  <c:v>18.425000000000001</c:v>
                </c:pt>
                <c:pt idx="1724" formatCode="#,##0.0">
                  <c:v>2.4500000000000002</c:v>
                </c:pt>
                <c:pt idx="1725" formatCode="#,##0.0">
                  <c:v>0</c:v>
                </c:pt>
                <c:pt idx="1726" formatCode="#,##0.0">
                  <c:v>0</c:v>
                </c:pt>
                <c:pt idx="1727" formatCode="#,##0.0">
                  <c:v>10.42</c:v>
                </c:pt>
                <c:pt idx="1728" formatCode="#,##0.0">
                  <c:v>10.42</c:v>
                </c:pt>
                <c:pt idx="1729" formatCode="#,##0.0">
                  <c:v>1.163</c:v>
                </c:pt>
                <c:pt idx="1730" formatCode="#,##0.0">
                  <c:v>0</c:v>
                </c:pt>
                <c:pt idx="1731" formatCode="#,##0.0">
                  <c:v>7.2830000000000004</c:v>
                </c:pt>
                <c:pt idx="1732" formatCode="#,##0.0">
                  <c:v>1.974</c:v>
                </c:pt>
                <c:pt idx="1733" formatCode="#,##0.0">
                  <c:v>0</c:v>
                </c:pt>
                <c:pt idx="1734" formatCode="#,##0.0">
                  <c:v>0</c:v>
                </c:pt>
                <c:pt idx="1735" formatCode="#,##0.0">
                  <c:v>10.376000000000001</c:v>
                </c:pt>
                <c:pt idx="1736" formatCode="#,##0.0">
                  <c:v>10.376000000000001</c:v>
                </c:pt>
                <c:pt idx="1737" formatCode="#,##0.0">
                  <c:v>1.556</c:v>
                </c:pt>
                <c:pt idx="1738" formatCode="#,##0.0">
                  <c:v>0</c:v>
                </c:pt>
                <c:pt idx="1739" formatCode="#,##0.0">
                  <c:v>7.3840000000000003</c:v>
                </c:pt>
                <c:pt idx="1740" formatCode="#,##0.0">
                  <c:v>1.4359999999999999</c:v>
                </c:pt>
                <c:pt idx="1741" formatCode="#,##0.0">
                  <c:v>0</c:v>
                </c:pt>
                <c:pt idx="1742" formatCode="#,##0.0">
                  <c:v>0</c:v>
                </c:pt>
                <c:pt idx="1743" formatCode="#,##0.0">
                  <c:v>8.9836000000000009</c:v>
                </c:pt>
                <c:pt idx="1744" formatCode="#,##0.0">
                  <c:v>8.9836000000000009</c:v>
                </c:pt>
                <c:pt idx="1745" formatCode="#,##0.0">
                  <c:v>0.86</c:v>
                </c:pt>
                <c:pt idx="1746" formatCode="#,##0.0">
                  <c:v>0</c:v>
                </c:pt>
                <c:pt idx="1747" formatCode="#,##0.0">
                  <c:v>6.5696000000000003</c:v>
                </c:pt>
                <c:pt idx="1748" formatCode="#,##0.0">
                  <c:v>1.554</c:v>
                </c:pt>
                <c:pt idx="1749" formatCode="#,##0.0">
                  <c:v>0</c:v>
                </c:pt>
                <c:pt idx="1750" formatCode="#,##0.0">
                  <c:v>0</c:v>
                </c:pt>
                <c:pt idx="1751" formatCode="#,##0.0">
                  <c:v>10.243799999999998</c:v>
                </c:pt>
                <c:pt idx="1752" formatCode="#,##0.0">
                  <c:v>10.243799999999998</c:v>
                </c:pt>
                <c:pt idx="1753" formatCode="#,##0.0">
                  <c:v>1.1457999999999999</c:v>
                </c:pt>
                <c:pt idx="1754" formatCode="#,##0.0">
                  <c:v>0</c:v>
                </c:pt>
                <c:pt idx="1755" formatCode="#,##0.0">
                  <c:v>7.1</c:v>
                </c:pt>
                <c:pt idx="1756" formatCode="#,##0.0">
                  <c:v>1.998</c:v>
                </c:pt>
                <c:pt idx="1757" formatCode="#,##0.0">
                  <c:v>0</c:v>
                </c:pt>
                <c:pt idx="1758" formatCode="#,##0.0">
                  <c:v>0</c:v>
                </c:pt>
                <c:pt idx="1759" formatCode="#,##0.0">
                  <c:v>23.343399999999995</c:v>
                </c:pt>
                <c:pt idx="1760" formatCode="#,##0.0">
                  <c:v>23.343399999999995</c:v>
                </c:pt>
                <c:pt idx="1761" formatCode="#,##0.0">
                  <c:v>3.4929999999999999</c:v>
                </c:pt>
                <c:pt idx="1762" formatCode="#,##0.0">
                  <c:v>0</c:v>
                </c:pt>
                <c:pt idx="1763" formatCode="#,##0.0">
                  <c:v>16.401399999999999</c:v>
                </c:pt>
                <c:pt idx="1764" formatCode="#,##0.0">
                  <c:v>3.4489999999999998</c:v>
                </c:pt>
                <c:pt idx="1765" formatCode="#,##0.0">
                  <c:v>0</c:v>
                </c:pt>
                <c:pt idx="1766" formatCode="#,##0.0">
                  <c:v>0</c:v>
                </c:pt>
                <c:pt idx="1767" formatCode="#,##0.0">
                  <c:v>14.654999999999999</c:v>
                </c:pt>
                <c:pt idx="1768" formatCode="#,##0.0">
                  <c:v>14.654999999999999</c:v>
                </c:pt>
                <c:pt idx="1769" formatCode="#,##0.0">
                  <c:v>0</c:v>
                </c:pt>
                <c:pt idx="1770" formatCode="#,##0.0">
                  <c:v>14.654999999999999</c:v>
                </c:pt>
                <c:pt idx="1771" formatCode="#,##0.0">
                  <c:v>0</c:v>
                </c:pt>
                <c:pt idx="1772" formatCode="#,##0.0">
                  <c:v>0</c:v>
                </c:pt>
                <c:pt idx="1773" formatCode="#,##0.0">
                  <c:v>0</c:v>
                </c:pt>
                <c:pt idx="1774" formatCode="#,##0.0">
                  <c:v>0</c:v>
                </c:pt>
                <c:pt idx="1775" formatCode="#,##0.0">
                  <c:v>0</c:v>
                </c:pt>
                <c:pt idx="1776" formatCode="#,##0.0">
                  <c:v>0</c:v>
                </c:pt>
                <c:pt idx="1777" formatCode="#,##0.0">
                  <c:v>0</c:v>
                </c:pt>
                <c:pt idx="1778" formatCode="#,##0.0">
                  <c:v>0</c:v>
                </c:pt>
                <c:pt idx="1779" formatCode="#,##0.0">
                  <c:v>0</c:v>
                </c:pt>
                <c:pt idx="1780" formatCode="#,##0.0">
                  <c:v>0</c:v>
                </c:pt>
                <c:pt idx="1781" formatCode="#,##0.0">
                  <c:v>0</c:v>
                </c:pt>
                <c:pt idx="1782" formatCode="#,##0.0">
                  <c:v>0</c:v>
                </c:pt>
                <c:pt idx="1783" formatCode="#,##0.0">
                  <c:v>0</c:v>
                </c:pt>
                <c:pt idx="1784" formatCode="#,##0.0">
                  <c:v>0</c:v>
                </c:pt>
                <c:pt idx="1785" formatCode="#,##0.0">
                  <c:v>0</c:v>
                </c:pt>
                <c:pt idx="1786" formatCode="#,##0.0">
                  <c:v>0</c:v>
                </c:pt>
                <c:pt idx="1787" formatCode="#,##0.0">
                  <c:v>0</c:v>
                </c:pt>
                <c:pt idx="1788" formatCode="#,##0.0">
                  <c:v>0</c:v>
                </c:pt>
                <c:pt idx="1789" formatCode="#,##0.0">
                  <c:v>0</c:v>
                </c:pt>
                <c:pt idx="1790" formatCode="#,##0.0">
                  <c:v>0</c:v>
                </c:pt>
                <c:pt idx="1791" formatCode="#,##0.0">
                  <c:v>0</c:v>
                </c:pt>
                <c:pt idx="1792" formatCode="#,##0.0">
                  <c:v>0</c:v>
                </c:pt>
                <c:pt idx="1793" formatCode="#,##0.0">
                  <c:v>0</c:v>
                </c:pt>
                <c:pt idx="1794" formatCode="#,##0.0">
                  <c:v>0</c:v>
                </c:pt>
                <c:pt idx="1795" formatCode="#,##0.0">
                  <c:v>0</c:v>
                </c:pt>
                <c:pt idx="1796" formatCode="#,##0.0">
                  <c:v>0</c:v>
                </c:pt>
                <c:pt idx="1797" formatCode="#,##0.0">
                  <c:v>0</c:v>
                </c:pt>
                <c:pt idx="1798" formatCode="#,##0.0">
                  <c:v>0</c:v>
                </c:pt>
                <c:pt idx="1799" formatCode="#,##0.0">
                  <c:v>0</c:v>
                </c:pt>
                <c:pt idx="1800" formatCode="#,##0.0">
                  <c:v>0</c:v>
                </c:pt>
                <c:pt idx="1801" formatCode="#,##0.0">
                  <c:v>0</c:v>
                </c:pt>
                <c:pt idx="1802" formatCode="#,##0.0">
                  <c:v>0</c:v>
                </c:pt>
                <c:pt idx="1803" formatCode="#,##0.0">
                  <c:v>0</c:v>
                </c:pt>
                <c:pt idx="1805" formatCode="#,##0.0">
                  <c:v>0</c:v>
                </c:pt>
                <c:pt idx="1806" formatCode="#,##0.0">
                  <c:v>0</c:v>
                </c:pt>
                <c:pt idx="1807" formatCode="#,##0.0">
                  <c:v>0</c:v>
                </c:pt>
                <c:pt idx="1808" formatCode="#,##0.0">
                  <c:v>0</c:v>
                </c:pt>
                <c:pt idx="1809" formatCode="#,##0.0">
                  <c:v>0</c:v>
                </c:pt>
                <c:pt idx="1810" formatCode="#,##0.0">
                  <c:v>0</c:v>
                </c:pt>
                <c:pt idx="1811" formatCode="#,##0.0">
                  <c:v>0</c:v>
                </c:pt>
                <c:pt idx="1812" formatCode="#,##0.0">
                  <c:v>0</c:v>
                </c:pt>
                <c:pt idx="1813" formatCode="#,##0.0">
                  <c:v>0</c:v>
                </c:pt>
                <c:pt idx="1814" formatCode="#,##0.0">
                  <c:v>0</c:v>
                </c:pt>
                <c:pt idx="1815" formatCode="#,##0.0">
                  <c:v>0</c:v>
                </c:pt>
                <c:pt idx="1816" formatCode="#,##0.0">
                  <c:v>0</c:v>
                </c:pt>
                <c:pt idx="1817" formatCode="#,##0.0">
                  <c:v>0</c:v>
                </c:pt>
                <c:pt idx="1818" formatCode="#,##0.0">
                  <c:v>0</c:v>
                </c:pt>
                <c:pt idx="1819" formatCode="#,##0.0">
                  <c:v>0</c:v>
                </c:pt>
                <c:pt idx="1820" formatCode="#,##0.0">
                  <c:v>0</c:v>
                </c:pt>
                <c:pt idx="1821" formatCode="#,##0.0">
                  <c:v>0</c:v>
                </c:pt>
                <c:pt idx="1822" formatCode="#,##0.0">
                  <c:v>0</c:v>
                </c:pt>
                <c:pt idx="1823" formatCode="#,##0.0">
                  <c:v>0</c:v>
                </c:pt>
                <c:pt idx="1824" formatCode="#,##0.0">
                  <c:v>0</c:v>
                </c:pt>
                <c:pt idx="1825" formatCode="#,##0.0">
                  <c:v>0</c:v>
                </c:pt>
                <c:pt idx="1826" formatCode="#,##0.0">
                  <c:v>0</c:v>
                </c:pt>
                <c:pt idx="1827" formatCode="#,##0.0">
                  <c:v>0</c:v>
                </c:pt>
                <c:pt idx="1828" formatCode="#,##0.0">
                  <c:v>0</c:v>
                </c:pt>
                <c:pt idx="1829" formatCode="#,##0.0">
                  <c:v>0</c:v>
                </c:pt>
                <c:pt idx="1830" formatCode="#,##0.0">
                  <c:v>0</c:v>
                </c:pt>
                <c:pt idx="1831" formatCode="#,##0.0">
                  <c:v>0</c:v>
                </c:pt>
                <c:pt idx="1832" formatCode="#,##0.0">
                  <c:v>0</c:v>
                </c:pt>
                <c:pt idx="1833" formatCode="#,##0.0">
                  <c:v>0</c:v>
                </c:pt>
                <c:pt idx="1834" formatCode="#,##0.0">
                  <c:v>0</c:v>
                </c:pt>
                <c:pt idx="1835" formatCode="#,##0.0">
                  <c:v>0</c:v>
                </c:pt>
                <c:pt idx="1836" formatCode="#,##0.0">
                  <c:v>0</c:v>
                </c:pt>
                <c:pt idx="1837" formatCode="#,##0.0">
                  <c:v>0</c:v>
                </c:pt>
                <c:pt idx="1838" formatCode="#,##0.0">
                  <c:v>0</c:v>
                </c:pt>
                <c:pt idx="1839" formatCode="#,##0.0">
                  <c:v>0</c:v>
                </c:pt>
                <c:pt idx="1840" formatCode="#,##0.0">
                  <c:v>0</c:v>
                </c:pt>
                <c:pt idx="1841" formatCode="#,##0.0">
                  <c:v>0</c:v>
                </c:pt>
                <c:pt idx="1842" formatCode="#,##0.0">
                  <c:v>0</c:v>
                </c:pt>
                <c:pt idx="1843" formatCode="#,##0.0">
                  <c:v>0</c:v>
                </c:pt>
                <c:pt idx="1844" formatCode="#,##0.0">
                  <c:v>0</c:v>
                </c:pt>
                <c:pt idx="1845" formatCode="#,##0.0">
                  <c:v>0</c:v>
                </c:pt>
                <c:pt idx="1846" formatCode="#,##0.0">
                  <c:v>0</c:v>
                </c:pt>
                <c:pt idx="1847" formatCode="#,##0.0">
                  <c:v>0</c:v>
                </c:pt>
                <c:pt idx="1848" formatCode="#,##0.0">
                  <c:v>0</c:v>
                </c:pt>
                <c:pt idx="1849" formatCode="#,##0.0">
                  <c:v>0</c:v>
                </c:pt>
                <c:pt idx="1850" formatCode="#,##0.0">
                  <c:v>0</c:v>
                </c:pt>
                <c:pt idx="1851" formatCode="#,##0.0">
                  <c:v>0</c:v>
                </c:pt>
                <c:pt idx="1852" formatCode="#,##0.0">
                  <c:v>0</c:v>
                </c:pt>
                <c:pt idx="1853" formatCode="#,##0.0">
                  <c:v>0</c:v>
                </c:pt>
                <c:pt idx="1854" formatCode="#,##0.0">
                  <c:v>0</c:v>
                </c:pt>
                <c:pt idx="1855" formatCode="#,##0.0">
                  <c:v>0</c:v>
                </c:pt>
                <c:pt idx="1856" formatCode="#,##0.0">
                  <c:v>0</c:v>
                </c:pt>
                <c:pt idx="1857" formatCode="#,##0.0">
                  <c:v>0</c:v>
                </c:pt>
                <c:pt idx="1858" formatCode="#,##0.0">
                  <c:v>0</c:v>
                </c:pt>
                <c:pt idx="1859" formatCode="#,##0.0">
                  <c:v>0</c:v>
                </c:pt>
                <c:pt idx="1860" formatCode="#,##0.0">
                  <c:v>0</c:v>
                </c:pt>
                <c:pt idx="1861" formatCode="#,##0.0">
                  <c:v>0</c:v>
                </c:pt>
                <c:pt idx="1862" formatCode="#,##0.0">
                  <c:v>0</c:v>
                </c:pt>
                <c:pt idx="1863" formatCode="#,##0.0">
                  <c:v>0</c:v>
                </c:pt>
                <c:pt idx="1864" formatCode="#,##0.0">
                  <c:v>0</c:v>
                </c:pt>
                <c:pt idx="1865" formatCode="#,##0.0">
                  <c:v>0</c:v>
                </c:pt>
                <c:pt idx="1866" formatCode="#,##0.0">
                  <c:v>0</c:v>
                </c:pt>
                <c:pt idx="1867" formatCode="#,##0.0">
                  <c:v>0</c:v>
                </c:pt>
                <c:pt idx="1868" formatCode="#,##0.0">
                  <c:v>0</c:v>
                </c:pt>
                <c:pt idx="1869" formatCode="#,##0.0">
                  <c:v>0</c:v>
                </c:pt>
                <c:pt idx="1870" formatCode="#,##0.0">
                  <c:v>0</c:v>
                </c:pt>
                <c:pt idx="1871" formatCode="#,##0.0">
                  <c:v>0</c:v>
                </c:pt>
                <c:pt idx="1872" formatCode="#,##0.0">
                  <c:v>0</c:v>
                </c:pt>
                <c:pt idx="1873" formatCode="#,##0.0">
                  <c:v>0</c:v>
                </c:pt>
                <c:pt idx="1874" formatCode="#,##0.0">
                  <c:v>0</c:v>
                </c:pt>
                <c:pt idx="1875" formatCode="#,##0.0">
                  <c:v>0</c:v>
                </c:pt>
                <c:pt idx="1876" formatCode="#,##0.0">
                  <c:v>0</c:v>
                </c:pt>
                <c:pt idx="1877" formatCode="#,##0.0">
                  <c:v>0</c:v>
                </c:pt>
                <c:pt idx="1878" formatCode="#,##0.0">
                  <c:v>0</c:v>
                </c:pt>
                <c:pt idx="1879" formatCode="#,##0.0">
                  <c:v>0</c:v>
                </c:pt>
                <c:pt idx="1880" formatCode="#,##0.0">
                  <c:v>0</c:v>
                </c:pt>
                <c:pt idx="1881" formatCode="#,##0.0">
                  <c:v>0</c:v>
                </c:pt>
                <c:pt idx="1882" formatCode="#,##0.0">
                  <c:v>0</c:v>
                </c:pt>
                <c:pt idx="1883" formatCode="#,##0.0">
                  <c:v>0</c:v>
                </c:pt>
                <c:pt idx="1884" formatCode="#,##0.0">
                  <c:v>0</c:v>
                </c:pt>
                <c:pt idx="1885" formatCode="#,##0.0">
                  <c:v>0</c:v>
                </c:pt>
                <c:pt idx="1886" formatCode="#,##0.0">
                  <c:v>0</c:v>
                </c:pt>
                <c:pt idx="1887" formatCode="#,##0.0">
                  <c:v>0</c:v>
                </c:pt>
                <c:pt idx="1888" formatCode="#,##0.0">
                  <c:v>0</c:v>
                </c:pt>
                <c:pt idx="1889" formatCode="#,##0.0">
                  <c:v>0</c:v>
                </c:pt>
                <c:pt idx="1890" formatCode="#,##0.0">
                  <c:v>0</c:v>
                </c:pt>
                <c:pt idx="1891" formatCode="#,##0.0">
                  <c:v>0</c:v>
                </c:pt>
                <c:pt idx="1892" formatCode="#,##0.0">
                  <c:v>0</c:v>
                </c:pt>
                <c:pt idx="1893" formatCode="#,##0.0">
                  <c:v>0</c:v>
                </c:pt>
                <c:pt idx="1894" formatCode="#,##0.0">
                  <c:v>0</c:v>
                </c:pt>
                <c:pt idx="1895" formatCode="#,##0.0">
                  <c:v>0</c:v>
                </c:pt>
                <c:pt idx="1896" formatCode="#,##0.0">
                  <c:v>0</c:v>
                </c:pt>
                <c:pt idx="1897" formatCode="#,##0.0">
                  <c:v>0</c:v>
                </c:pt>
                <c:pt idx="1898" formatCode="#,##0.0">
                  <c:v>0</c:v>
                </c:pt>
                <c:pt idx="1899" formatCode="#,##0.0">
                  <c:v>0</c:v>
                </c:pt>
                <c:pt idx="1900" formatCode="#,##0.0">
                  <c:v>0</c:v>
                </c:pt>
                <c:pt idx="1901" formatCode="#,##0.0">
                  <c:v>0</c:v>
                </c:pt>
                <c:pt idx="1902" formatCode="#,##0.0">
                  <c:v>0</c:v>
                </c:pt>
                <c:pt idx="1903" formatCode="#,##0.0">
                  <c:v>0</c:v>
                </c:pt>
                <c:pt idx="1904" formatCode="#,##0.0">
                  <c:v>0</c:v>
                </c:pt>
                <c:pt idx="1905" formatCode="#,##0.0">
                  <c:v>0</c:v>
                </c:pt>
                <c:pt idx="1906" formatCode="#,##0.0">
                  <c:v>0</c:v>
                </c:pt>
                <c:pt idx="1907" formatCode="#,##0.0">
                  <c:v>0</c:v>
                </c:pt>
                <c:pt idx="1908" formatCode="#,##0.0">
                  <c:v>0</c:v>
                </c:pt>
                <c:pt idx="1909" formatCode="#,##0.0">
                  <c:v>0</c:v>
                </c:pt>
                <c:pt idx="1910" formatCode="#,##0.0">
                  <c:v>0</c:v>
                </c:pt>
                <c:pt idx="1911" formatCode="#,##0.0">
                  <c:v>0</c:v>
                </c:pt>
                <c:pt idx="1912" formatCode="#,##0.0">
                  <c:v>0</c:v>
                </c:pt>
                <c:pt idx="1913" formatCode="#,##0.0">
                  <c:v>0</c:v>
                </c:pt>
                <c:pt idx="1914" formatCode="#,##0.0">
                  <c:v>0</c:v>
                </c:pt>
                <c:pt idx="1915" formatCode="#,##0.0">
                  <c:v>0</c:v>
                </c:pt>
                <c:pt idx="1916" formatCode="#,##0.0">
                  <c:v>0</c:v>
                </c:pt>
                <c:pt idx="1917" formatCode="#,##0.0">
                  <c:v>0</c:v>
                </c:pt>
                <c:pt idx="1918" formatCode="#,##0.0">
                  <c:v>0</c:v>
                </c:pt>
                <c:pt idx="1919" formatCode="#,##0.0">
                  <c:v>0</c:v>
                </c:pt>
                <c:pt idx="1920" formatCode="#,##0.0">
                  <c:v>0</c:v>
                </c:pt>
                <c:pt idx="1921" formatCode="#,##0.0">
                  <c:v>0</c:v>
                </c:pt>
                <c:pt idx="1922" formatCode="#,##0.0">
                  <c:v>0</c:v>
                </c:pt>
                <c:pt idx="1923" formatCode="#,##0.0">
                  <c:v>0</c:v>
                </c:pt>
                <c:pt idx="1924" formatCode="#,##0.0">
                  <c:v>0</c:v>
                </c:pt>
                <c:pt idx="1925" formatCode="#,##0.0">
                  <c:v>0</c:v>
                </c:pt>
                <c:pt idx="1926" formatCode="#,##0.0">
                  <c:v>0</c:v>
                </c:pt>
                <c:pt idx="1927" formatCode="#,##0.0">
                  <c:v>0</c:v>
                </c:pt>
                <c:pt idx="1928" formatCode="#,##0.0">
                  <c:v>0</c:v>
                </c:pt>
                <c:pt idx="1929" formatCode="#,##0.0">
                  <c:v>0</c:v>
                </c:pt>
                <c:pt idx="1930" formatCode="#,##0.0">
                  <c:v>0</c:v>
                </c:pt>
                <c:pt idx="1931" formatCode="#,##0.0">
                  <c:v>0</c:v>
                </c:pt>
                <c:pt idx="1932" formatCode="#,##0.0">
                  <c:v>0</c:v>
                </c:pt>
                <c:pt idx="1933" formatCode="#,##0.0">
                  <c:v>0</c:v>
                </c:pt>
                <c:pt idx="1934" formatCode="#,##0.0">
                  <c:v>0</c:v>
                </c:pt>
                <c:pt idx="1935" formatCode="#,##0.0">
                  <c:v>0</c:v>
                </c:pt>
                <c:pt idx="1936" formatCode="#,##0.0">
                  <c:v>0</c:v>
                </c:pt>
                <c:pt idx="1937" formatCode="#,##0.0">
                  <c:v>0</c:v>
                </c:pt>
                <c:pt idx="1938" formatCode="#,##0.0">
                  <c:v>0</c:v>
                </c:pt>
                <c:pt idx="1939" formatCode="#,##0.0">
                  <c:v>0</c:v>
                </c:pt>
                <c:pt idx="1940" formatCode="#,##0.0">
                  <c:v>0</c:v>
                </c:pt>
                <c:pt idx="1941" formatCode="#,##0.0">
                  <c:v>0</c:v>
                </c:pt>
                <c:pt idx="1942" formatCode="#,##0.0">
                  <c:v>0</c:v>
                </c:pt>
                <c:pt idx="1943" formatCode="#,##0.0">
                  <c:v>0</c:v>
                </c:pt>
                <c:pt idx="1944" formatCode="#,##0.0">
                  <c:v>0</c:v>
                </c:pt>
                <c:pt idx="1945" formatCode="#,##0.0">
                  <c:v>0</c:v>
                </c:pt>
                <c:pt idx="1946" formatCode="#,##0.0">
                  <c:v>0</c:v>
                </c:pt>
                <c:pt idx="1947" formatCode="#,##0.0">
                  <c:v>0</c:v>
                </c:pt>
                <c:pt idx="1948" formatCode="#,##0.0">
                  <c:v>0</c:v>
                </c:pt>
                <c:pt idx="1949" formatCode="#,##0.0">
                  <c:v>0</c:v>
                </c:pt>
                <c:pt idx="1950" formatCode="#,##0.0">
                  <c:v>0</c:v>
                </c:pt>
                <c:pt idx="1951" formatCode="#,##0.0">
                  <c:v>0</c:v>
                </c:pt>
                <c:pt idx="1952" formatCode="#,##0.0">
                  <c:v>0</c:v>
                </c:pt>
                <c:pt idx="1953" formatCode="#,##0.0">
                  <c:v>0</c:v>
                </c:pt>
                <c:pt idx="1954" formatCode="#,##0.0">
                  <c:v>0</c:v>
                </c:pt>
                <c:pt idx="1955" formatCode="#,##0.0">
                  <c:v>0</c:v>
                </c:pt>
                <c:pt idx="1956" formatCode="#,##0.0">
                  <c:v>0</c:v>
                </c:pt>
                <c:pt idx="1957" formatCode="#,##0.0">
                  <c:v>0</c:v>
                </c:pt>
                <c:pt idx="1958" formatCode="#,##0.0">
                  <c:v>0</c:v>
                </c:pt>
                <c:pt idx="1959" formatCode="#,##0.0">
                  <c:v>0</c:v>
                </c:pt>
                <c:pt idx="1960" formatCode="#,##0.0">
                  <c:v>0</c:v>
                </c:pt>
                <c:pt idx="1961" formatCode="#,##0.0">
                  <c:v>0</c:v>
                </c:pt>
                <c:pt idx="1962" formatCode="#,##0.0">
                  <c:v>0</c:v>
                </c:pt>
                <c:pt idx="1963" formatCode="#,##0.0">
                  <c:v>0</c:v>
                </c:pt>
                <c:pt idx="1964" formatCode="#,##0.0">
                  <c:v>0</c:v>
                </c:pt>
                <c:pt idx="1965" formatCode="#,##0.0">
                  <c:v>0</c:v>
                </c:pt>
                <c:pt idx="1966" formatCode="#,##0.0">
                  <c:v>0</c:v>
                </c:pt>
                <c:pt idx="1967" formatCode="#,##0.0">
                  <c:v>0</c:v>
                </c:pt>
                <c:pt idx="1968" formatCode="#,##0.0">
                  <c:v>0</c:v>
                </c:pt>
                <c:pt idx="1969" formatCode="#,##0.0">
                  <c:v>0</c:v>
                </c:pt>
                <c:pt idx="1970" formatCode="#,##0.0">
                  <c:v>0</c:v>
                </c:pt>
                <c:pt idx="1971" formatCode="#,##0.0">
                  <c:v>0</c:v>
                </c:pt>
                <c:pt idx="1972" formatCode="#,##0.0">
                  <c:v>0</c:v>
                </c:pt>
                <c:pt idx="1973" formatCode="#,##0.0">
                  <c:v>0</c:v>
                </c:pt>
                <c:pt idx="1974" formatCode="#,##0.0">
                  <c:v>0</c:v>
                </c:pt>
                <c:pt idx="1975" formatCode="#,##0.0">
                  <c:v>0</c:v>
                </c:pt>
                <c:pt idx="1976" formatCode="#,##0.0">
                  <c:v>0</c:v>
                </c:pt>
                <c:pt idx="1977" formatCode="#,##0.0">
                  <c:v>0</c:v>
                </c:pt>
                <c:pt idx="1978" formatCode="#,##0.0">
                  <c:v>0</c:v>
                </c:pt>
                <c:pt idx="1979" formatCode="#,##0.0">
                  <c:v>0</c:v>
                </c:pt>
                <c:pt idx="1980" formatCode="#,##0.0">
                  <c:v>0</c:v>
                </c:pt>
                <c:pt idx="1981" formatCode="#,##0.0">
                  <c:v>0</c:v>
                </c:pt>
                <c:pt idx="1982" formatCode="#,##0.0">
                  <c:v>0</c:v>
                </c:pt>
                <c:pt idx="1983" formatCode="#,##0.0">
                  <c:v>0</c:v>
                </c:pt>
                <c:pt idx="1984" formatCode="#,##0.0">
                  <c:v>0</c:v>
                </c:pt>
                <c:pt idx="1985" formatCode="#,##0.0">
                  <c:v>0</c:v>
                </c:pt>
                <c:pt idx="1986" formatCode="#,##0.0">
                  <c:v>0</c:v>
                </c:pt>
                <c:pt idx="1987" formatCode="#,##0.0">
                  <c:v>0</c:v>
                </c:pt>
                <c:pt idx="1988" formatCode="#,##0.0">
                  <c:v>0</c:v>
                </c:pt>
                <c:pt idx="1989" formatCode="#,##0.0">
                  <c:v>0</c:v>
                </c:pt>
                <c:pt idx="1990" formatCode="#,##0.0">
                  <c:v>0</c:v>
                </c:pt>
                <c:pt idx="1991" formatCode="#,##0.0">
                  <c:v>0</c:v>
                </c:pt>
                <c:pt idx="1992" formatCode="#,##0.0">
                  <c:v>0</c:v>
                </c:pt>
                <c:pt idx="1993" formatCode="#,##0.0">
                  <c:v>0</c:v>
                </c:pt>
                <c:pt idx="1994" formatCode="#,##0.0">
                  <c:v>0</c:v>
                </c:pt>
                <c:pt idx="1995" formatCode="#,##0.0">
                  <c:v>0</c:v>
                </c:pt>
                <c:pt idx="1996" formatCode="#,##0.0">
                  <c:v>0</c:v>
                </c:pt>
                <c:pt idx="1997" formatCode="#,##0.0">
                  <c:v>0</c:v>
                </c:pt>
                <c:pt idx="1998" formatCode="#,##0.0">
                  <c:v>0</c:v>
                </c:pt>
                <c:pt idx="1999" formatCode="#,##0.0">
                  <c:v>0</c:v>
                </c:pt>
                <c:pt idx="2000" formatCode="#,##0.0">
                  <c:v>0</c:v>
                </c:pt>
                <c:pt idx="2001" formatCode="#,##0.0">
                  <c:v>0</c:v>
                </c:pt>
                <c:pt idx="2002" formatCode="#,##0.0">
                  <c:v>0</c:v>
                </c:pt>
                <c:pt idx="2003" formatCode="#,##0.0">
                  <c:v>0</c:v>
                </c:pt>
                <c:pt idx="2004" formatCode="#,##0.0">
                  <c:v>0</c:v>
                </c:pt>
                <c:pt idx="2005" formatCode="#,##0.0">
                  <c:v>0</c:v>
                </c:pt>
                <c:pt idx="2006" formatCode="#,##0.0">
                  <c:v>0</c:v>
                </c:pt>
                <c:pt idx="2007" formatCode="#,##0.0">
                  <c:v>0</c:v>
                </c:pt>
                <c:pt idx="2008" formatCode="#,##0.0">
                  <c:v>0</c:v>
                </c:pt>
                <c:pt idx="2009" formatCode="#,##0.0">
                  <c:v>0</c:v>
                </c:pt>
                <c:pt idx="2010" formatCode="#,##0.0">
                  <c:v>0</c:v>
                </c:pt>
                <c:pt idx="2011" formatCode="#,##0.0">
                  <c:v>0</c:v>
                </c:pt>
                <c:pt idx="2012" formatCode="#,##0.0">
                  <c:v>0</c:v>
                </c:pt>
                <c:pt idx="2013" formatCode="#,##0.0">
                  <c:v>0</c:v>
                </c:pt>
                <c:pt idx="2014" formatCode="#,##0.0">
                  <c:v>0</c:v>
                </c:pt>
                <c:pt idx="2015" formatCode="#,##0.0">
                  <c:v>0</c:v>
                </c:pt>
                <c:pt idx="2016" formatCode="#,##0.0">
                  <c:v>0</c:v>
                </c:pt>
                <c:pt idx="2017" formatCode="#,##0.0">
                  <c:v>0</c:v>
                </c:pt>
                <c:pt idx="2018" formatCode="#,##0.0">
                  <c:v>0</c:v>
                </c:pt>
                <c:pt idx="2019" formatCode="#,##0.0">
                  <c:v>0</c:v>
                </c:pt>
                <c:pt idx="2020" formatCode="#,##0.0">
                  <c:v>0</c:v>
                </c:pt>
                <c:pt idx="2021" formatCode="#,##0.0">
                  <c:v>0</c:v>
                </c:pt>
                <c:pt idx="2022" formatCode="#,##0.0">
                  <c:v>0</c:v>
                </c:pt>
                <c:pt idx="2027" formatCode="#,##0.0">
                  <c:v>0</c:v>
                </c:pt>
                <c:pt idx="2028" formatCode="#,##0.0">
                  <c:v>0</c:v>
                </c:pt>
                <c:pt idx="2029" formatCode="#,##0.0">
                  <c:v>0</c:v>
                </c:pt>
                <c:pt idx="2030" formatCode="#,##0.0">
                  <c:v>0</c:v>
                </c:pt>
                <c:pt idx="2031" formatCode="#,##0.0">
                  <c:v>0</c:v>
                </c:pt>
                <c:pt idx="2032" formatCode="#,##0.0">
                  <c:v>0</c:v>
                </c:pt>
                <c:pt idx="2033" formatCode="#,##0.0">
                  <c:v>0</c:v>
                </c:pt>
                <c:pt idx="2034" formatCode="#,##0.0">
                  <c:v>0</c:v>
                </c:pt>
                <c:pt idx="2035" formatCode="#,##0.0">
                  <c:v>0</c:v>
                </c:pt>
                <c:pt idx="2036" formatCode="#,##0.0">
                  <c:v>0</c:v>
                </c:pt>
                <c:pt idx="2037" formatCode="#,##0.0">
                  <c:v>0</c:v>
                </c:pt>
                <c:pt idx="2038" formatCode="#,##0.0">
                  <c:v>0</c:v>
                </c:pt>
                <c:pt idx="2039" formatCode="#,##0.0">
                  <c:v>0</c:v>
                </c:pt>
                <c:pt idx="2040" formatCode="#,##0.0">
                  <c:v>0</c:v>
                </c:pt>
                <c:pt idx="2041" formatCode="#,##0.0">
                  <c:v>0</c:v>
                </c:pt>
                <c:pt idx="2042" formatCode="#,##0.0">
                  <c:v>0</c:v>
                </c:pt>
                <c:pt idx="2043" formatCode="#,##0.0">
                  <c:v>0</c:v>
                </c:pt>
                <c:pt idx="2044" formatCode="#,##0.0">
                  <c:v>0</c:v>
                </c:pt>
                <c:pt idx="2045" formatCode="#,##0.0">
                  <c:v>0</c:v>
                </c:pt>
                <c:pt idx="2046" formatCode="#,##0.0">
                  <c:v>0</c:v>
                </c:pt>
                <c:pt idx="2047" formatCode="#,##0.0">
                  <c:v>0</c:v>
                </c:pt>
                <c:pt idx="2048" formatCode="#,##0.0">
                  <c:v>0</c:v>
                </c:pt>
                <c:pt idx="2049" formatCode="#,##0.0">
                  <c:v>0</c:v>
                </c:pt>
                <c:pt idx="2050" formatCode="#,##0.0">
                  <c:v>0</c:v>
                </c:pt>
                <c:pt idx="2051" formatCode="#,##0.0">
                  <c:v>0</c:v>
                </c:pt>
                <c:pt idx="2052" formatCode="#,##0.0">
                  <c:v>0</c:v>
                </c:pt>
                <c:pt idx="2053" formatCode="#,##0.0">
                  <c:v>0</c:v>
                </c:pt>
                <c:pt idx="2054" formatCode="#,##0.0">
                  <c:v>0</c:v>
                </c:pt>
                <c:pt idx="2055" formatCode="#,##0.0">
                  <c:v>0</c:v>
                </c:pt>
                <c:pt idx="2056" formatCode="#,##0.0">
                  <c:v>0</c:v>
                </c:pt>
                <c:pt idx="2057" formatCode="#,##0.0">
                  <c:v>0</c:v>
                </c:pt>
                <c:pt idx="2058" formatCode="#,##0.0">
                  <c:v>0</c:v>
                </c:pt>
                <c:pt idx="2059" formatCode="#,##0.0">
                  <c:v>0</c:v>
                </c:pt>
                <c:pt idx="2060" formatCode="#,##0.0">
                  <c:v>0</c:v>
                </c:pt>
                <c:pt idx="2061" formatCode="#,##0.0">
                  <c:v>0</c:v>
                </c:pt>
                <c:pt idx="2062" formatCode="#,##0.0">
                  <c:v>0</c:v>
                </c:pt>
                <c:pt idx="2063" formatCode="#,##0.0">
                  <c:v>0</c:v>
                </c:pt>
                <c:pt idx="2064" formatCode="#,##0.0">
                  <c:v>0</c:v>
                </c:pt>
                <c:pt idx="2065" formatCode="#,##0.0">
                  <c:v>0</c:v>
                </c:pt>
                <c:pt idx="2066" formatCode="#,##0.0">
                  <c:v>0</c:v>
                </c:pt>
                <c:pt idx="2067" formatCode="#,##0.0">
                  <c:v>0</c:v>
                </c:pt>
                <c:pt idx="2068" formatCode="#,##0.0">
                  <c:v>0</c:v>
                </c:pt>
                <c:pt idx="2069" formatCode="#,##0.0">
                  <c:v>0</c:v>
                </c:pt>
                <c:pt idx="2070" formatCode="#,##0.0">
                  <c:v>0</c:v>
                </c:pt>
                <c:pt idx="2071" formatCode="#,##0.0">
                  <c:v>0</c:v>
                </c:pt>
                <c:pt idx="2072" formatCode="#,##0.0">
                  <c:v>0</c:v>
                </c:pt>
                <c:pt idx="2073" formatCode="#,##0.0">
                  <c:v>0</c:v>
                </c:pt>
                <c:pt idx="2074" formatCode="#,##0.0">
                  <c:v>0</c:v>
                </c:pt>
                <c:pt idx="2075" formatCode="#,##0.0">
                  <c:v>0</c:v>
                </c:pt>
                <c:pt idx="2076" formatCode="#,##0.0">
                  <c:v>0</c:v>
                </c:pt>
                <c:pt idx="2077" formatCode="#,##0.0">
                  <c:v>0</c:v>
                </c:pt>
                <c:pt idx="2078" formatCode="#,##0.0">
                  <c:v>0</c:v>
                </c:pt>
                <c:pt idx="2079" formatCode="#,##0.0">
                  <c:v>0</c:v>
                </c:pt>
                <c:pt idx="2080" formatCode="#,##0.0">
                  <c:v>0</c:v>
                </c:pt>
                <c:pt idx="2081" formatCode="#,##0.0">
                  <c:v>0</c:v>
                </c:pt>
                <c:pt idx="2082" formatCode="#,##0.0">
                  <c:v>0</c:v>
                </c:pt>
                <c:pt idx="2083" formatCode="#,##0.0">
                  <c:v>0</c:v>
                </c:pt>
                <c:pt idx="2084" formatCode="#,##0.0">
                  <c:v>0</c:v>
                </c:pt>
                <c:pt idx="2085" formatCode="#,##0.0">
                  <c:v>0</c:v>
                </c:pt>
                <c:pt idx="2086" formatCode="#,##0.0">
                  <c:v>0</c:v>
                </c:pt>
                <c:pt idx="2087" formatCode="#,##0.0">
                  <c:v>0</c:v>
                </c:pt>
                <c:pt idx="2088" formatCode="#,##0.0">
                  <c:v>0</c:v>
                </c:pt>
                <c:pt idx="2089" formatCode="#,##0.0">
                  <c:v>0</c:v>
                </c:pt>
                <c:pt idx="2090" formatCode="#,##0.0">
                  <c:v>0</c:v>
                </c:pt>
                <c:pt idx="2091" formatCode="#,##0.0">
                  <c:v>0</c:v>
                </c:pt>
                <c:pt idx="2092" formatCode="#,##0.0">
                  <c:v>0</c:v>
                </c:pt>
                <c:pt idx="2093" formatCode="#,##0.0">
                  <c:v>0</c:v>
                </c:pt>
                <c:pt idx="2094" formatCode="#,##0.0">
                  <c:v>0</c:v>
                </c:pt>
                <c:pt idx="2095" formatCode="#,##0.0">
                  <c:v>0</c:v>
                </c:pt>
                <c:pt idx="2096" formatCode="#,##0.0">
                  <c:v>0</c:v>
                </c:pt>
                <c:pt idx="2097" formatCode="#,##0.0">
                  <c:v>0</c:v>
                </c:pt>
                <c:pt idx="2098" formatCode="#,##0.0">
                  <c:v>0</c:v>
                </c:pt>
                <c:pt idx="2099" formatCode="#,##0.0">
                  <c:v>0</c:v>
                </c:pt>
                <c:pt idx="2100" formatCode="#,##0.0">
                  <c:v>0</c:v>
                </c:pt>
                <c:pt idx="2101" formatCode="#,##0.0">
                  <c:v>0</c:v>
                </c:pt>
                <c:pt idx="2102" formatCode="#,##0.0">
                  <c:v>0</c:v>
                </c:pt>
                <c:pt idx="2103" formatCode="#,##0.0">
                  <c:v>0</c:v>
                </c:pt>
                <c:pt idx="2104" formatCode="#,##0.0">
                  <c:v>0</c:v>
                </c:pt>
                <c:pt idx="2105" formatCode="#,##0.0">
                  <c:v>0</c:v>
                </c:pt>
                <c:pt idx="2106" formatCode="#,##0.0">
                  <c:v>0</c:v>
                </c:pt>
                <c:pt idx="2107" formatCode="#,##0.0">
                  <c:v>0</c:v>
                </c:pt>
                <c:pt idx="2108" formatCode="#,##0.0">
                  <c:v>0</c:v>
                </c:pt>
                <c:pt idx="2109" formatCode="#,##0.0">
                  <c:v>0</c:v>
                </c:pt>
                <c:pt idx="2110" formatCode="#,##0.0">
                  <c:v>0</c:v>
                </c:pt>
                <c:pt idx="2111" formatCode="#,##0.0">
                  <c:v>0</c:v>
                </c:pt>
                <c:pt idx="2112" formatCode="#,##0.0">
                  <c:v>0</c:v>
                </c:pt>
                <c:pt idx="2113" formatCode="#,##0.0">
                  <c:v>0</c:v>
                </c:pt>
                <c:pt idx="2114" formatCode="#,##0.0">
                  <c:v>0</c:v>
                </c:pt>
                <c:pt idx="2115" formatCode="#,##0.0">
                  <c:v>0</c:v>
                </c:pt>
                <c:pt idx="2116" formatCode="#,##0.0">
                  <c:v>0</c:v>
                </c:pt>
                <c:pt idx="2117" formatCode="#,##0.0">
                  <c:v>0</c:v>
                </c:pt>
                <c:pt idx="2118" formatCode="#,##0.0">
                  <c:v>0</c:v>
                </c:pt>
                <c:pt idx="2119" formatCode="#,##0.0">
                  <c:v>0</c:v>
                </c:pt>
                <c:pt idx="2120" formatCode="#,##0.0">
                  <c:v>0</c:v>
                </c:pt>
                <c:pt idx="2121" formatCode="#,##0.0">
                  <c:v>0</c:v>
                </c:pt>
                <c:pt idx="2122" formatCode="#,##0.0">
                  <c:v>0</c:v>
                </c:pt>
                <c:pt idx="2125" formatCode="#,##0.0">
                  <c:v>2779.7535000000003</c:v>
                </c:pt>
                <c:pt idx="2127" formatCode="#,##0.0">
                  <c:v>0</c:v>
                </c:pt>
                <c:pt idx="2128" formatCode="#,##0.0">
                  <c:v>0</c:v>
                </c:pt>
                <c:pt idx="2129" formatCode="#,##0.0">
                  <c:v>0</c:v>
                </c:pt>
                <c:pt idx="2130" formatCode="#,##0.0">
                  <c:v>0</c:v>
                </c:pt>
                <c:pt idx="2131" formatCode="#,##0.0">
                  <c:v>0</c:v>
                </c:pt>
                <c:pt idx="2132" formatCode="#,##0.0">
                  <c:v>0</c:v>
                </c:pt>
                <c:pt idx="2133" formatCode="#,##0.0">
                  <c:v>0</c:v>
                </c:pt>
                <c:pt idx="2134" formatCode="#,##0.0">
                  <c:v>0</c:v>
                </c:pt>
                <c:pt idx="2135" formatCode="#,##0.0">
                  <c:v>0</c:v>
                </c:pt>
                <c:pt idx="2136" formatCode="#,##0.0">
                  <c:v>0</c:v>
                </c:pt>
                <c:pt idx="2137" formatCode="#,##0.0">
                  <c:v>0</c:v>
                </c:pt>
                <c:pt idx="2138" formatCode="#,##0.0">
                  <c:v>0</c:v>
                </c:pt>
                <c:pt idx="2139" formatCode="#,##0.0">
                  <c:v>0</c:v>
                </c:pt>
                <c:pt idx="2140" formatCode="#,##0.0">
                  <c:v>0</c:v>
                </c:pt>
                <c:pt idx="2141" formatCode="#,##0.0">
                  <c:v>0</c:v>
                </c:pt>
                <c:pt idx="2142" formatCode="#,##0.0">
                  <c:v>0</c:v>
                </c:pt>
                <c:pt idx="2143" formatCode="#,##0.0">
                  <c:v>0</c:v>
                </c:pt>
                <c:pt idx="2144" formatCode="#,##0.0">
                  <c:v>0</c:v>
                </c:pt>
                <c:pt idx="2145" formatCode="#,##0.0">
                  <c:v>0</c:v>
                </c:pt>
                <c:pt idx="2146" formatCode="#,##0.0">
                  <c:v>0</c:v>
                </c:pt>
                <c:pt idx="2147" formatCode="#,##0.0">
                  <c:v>0</c:v>
                </c:pt>
                <c:pt idx="2148" formatCode="#,##0.0">
                  <c:v>0</c:v>
                </c:pt>
                <c:pt idx="2149" formatCode="#,##0.0">
                  <c:v>0</c:v>
                </c:pt>
                <c:pt idx="2150" formatCode="#,##0.0">
                  <c:v>0</c:v>
                </c:pt>
                <c:pt idx="2151" formatCode="#,##0.0">
                  <c:v>0</c:v>
                </c:pt>
                <c:pt idx="2152" formatCode="#,##0.0">
                  <c:v>0</c:v>
                </c:pt>
                <c:pt idx="2153" formatCode="#,##0.0">
                  <c:v>0</c:v>
                </c:pt>
                <c:pt idx="2154" formatCode="#,##0.0">
                  <c:v>0</c:v>
                </c:pt>
                <c:pt idx="2155" formatCode="#,##0.0">
                  <c:v>0</c:v>
                </c:pt>
                <c:pt idx="2156" formatCode="#,##0.0">
                  <c:v>0</c:v>
                </c:pt>
                <c:pt idx="2157" formatCode="#,##0.0">
                  <c:v>0</c:v>
                </c:pt>
                <c:pt idx="2158" formatCode="#,##0.0">
                  <c:v>0</c:v>
                </c:pt>
                <c:pt idx="2159" formatCode="#,##0.0">
                  <c:v>0</c:v>
                </c:pt>
                <c:pt idx="2160" formatCode="#,##0.0">
                  <c:v>0</c:v>
                </c:pt>
                <c:pt idx="2161" formatCode="#,##0.0">
                  <c:v>0</c:v>
                </c:pt>
                <c:pt idx="2162" formatCode="#,##0.0">
                  <c:v>0</c:v>
                </c:pt>
                <c:pt idx="2163" formatCode="0.0">
                  <c:v>0</c:v>
                </c:pt>
                <c:pt idx="2164" formatCode="0.0">
                  <c:v>0</c:v>
                </c:pt>
                <c:pt idx="2165" formatCode="0.0">
                  <c:v>0</c:v>
                </c:pt>
                <c:pt idx="2166" formatCode="0">
                  <c:v>0</c:v>
                </c:pt>
                <c:pt idx="2167" formatCode="0">
                  <c:v>0</c:v>
                </c:pt>
                <c:pt idx="2168" formatCode="0">
                  <c:v>0</c:v>
                </c:pt>
                <c:pt idx="2169" formatCode="0">
                  <c:v>0</c:v>
                </c:pt>
                <c:pt idx="2170" formatCode="0">
                  <c:v>0</c:v>
                </c:pt>
                <c:pt idx="2171" formatCode="0">
                  <c:v>0</c:v>
                </c:pt>
                <c:pt idx="2172" formatCode="0">
                  <c:v>0</c:v>
                </c:pt>
                <c:pt idx="2173" formatCode="0">
                  <c:v>0</c:v>
                </c:pt>
                <c:pt idx="2174" formatCode="0">
                  <c:v>0</c:v>
                </c:pt>
                <c:pt idx="2175" formatCode="0.00">
                  <c:v>0</c:v>
                </c:pt>
                <c:pt idx="2176" formatCode="0.00">
                  <c:v>0</c:v>
                </c:pt>
                <c:pt idx="2177" formatCode="0.00">
                  <c:v>0</c:v>
                </c:pt>
                <c:pt idx="2178" formatCode="0.00">
                  <c:v>0</c:v>
                </c:pt>
                <c:pt idx="2179" formatCode="0.00">
                  <c:v>0</c:v>
                </c:pt>
                <c:pt idx="2180" formatCode="0.00">
                  <c:v>0</c:v>
                </c:pt>
                <c:pt idx="2181" formatCode="0.00">
                  <c:v>0</c:v>
                </c:pt>
                <c:pt idx="2182" formatCode="0.00">
                  <c:v>0</c:v>
                </c:pt>
                <c:pt idx="2183" formatCode="0.00">
                  <c:v>0</c:v>
                </c:pt>
                <c:pt idx="2184" formatCode="0.00">
                  <c:v>0</c:v>
                </c:pt>
                <c:pt idx="2185" formatCode="0.00">
                  <c:v>0</c:v>
                </c:pt>
                <c:pt idx="2186" formatCode="0.00">
                  <c:v>0</c:v>
                </c:pt>
                <c:pt idx="2187" formatCode="0.00">
                  <c:v>0</c:v>
                </c:pt>
                <c:pt idx="2188" formatCode="0.00">
                  <c:v>0</c:v>
                </c:pt>
                <c:pt idx="2189" formatCode="0.00">
                  <c:v>0</c:v>
                </c:pt>
                <c:pt idx="2190" formatCode="0.00">
                  <c:v>0</c:v>
                </c:pt>
                <c:pt idx="2191" formatCode="0.00">
                  <c:v>0</c:v>
                </c:pt>
                <c:pt idx="2192" formatCode="0">
                  <c:v>0</c:v>
                </c:pt>
                <c:pt idx="2193" formatCode="0.00">
                  <c:v>0</c:v>
                </c:pt>
                <c:pt idx="2194" formatCode="0.00">
                  <c:v>0</c:v>
                </c:pt>
                <c:pt idx="2195" formatCode="0.00">
                  <c:v>0</c:v>
                </c:pt>
                <c:pt idx="2196" formatCode="0.00">
                  <c:v>0</c:v>
                </c:pt>
                <c:pt idx="2197" formatCode="0.00">
                  <c:v>0</c:v>
                </c:pt>
                <c:pt idx="2198" formatCode="0.00">
                  <c:v>0</c:v>
                </c:pt>
                <c:pt idx="2199" formatCode="0.00">
                  <c:v>0</c:v>
                </c:pt>
                <c:pt idx="2200" formatCode="0.00">
                  <c:v>0</c:v>
                </c:pt>
                <c:pt idx="2201" formatCode="0.00">
                  <c:v>0</c:v>
                </c:pt>
                <c:pt idx="2202" formatCode="0.00">
                  <c:v>0</c:v>
                </c:pt>
                <c:pt idx="2203" formatCode="0">
                  <c:v>0</c:v>
                </c:pt>
                <c:pt idx="2204" formatCode="0">
                  <c:v>0</c:v>
                </c:pt>
                <c:pt idx="2205" formatCode="0">
                  <c:v>0</c:v>
                </c:pt>
                <c:pt idx="2206" formatCode="0.00">
                  <c:v>0</c:v>
                </c:pt>
                <c:pt idx="2207" formatCode="0.00">
                  <c:v>0</c:v>
                </c:pt>
                <c:pt idx="2208" formatCode="0.00">
                  <c:v>0</c:v>
                </c:pt>
                <c:pt idx="2209" formatCode="0.00">
                  <c:v>0</c:v>
                </c:pt>
                <c:pt idx="2210" formatCode="0.00">
                  <c:v>0</c:v>
                </c:pt>
                <c:pt idx="2211" formatCode="0.00">
                  <c:v>0</c:v>
                </c:pt>
                <c:pt idx="2212" formatCode="0.00">
                  <c:v>0</c:v>
                </c:pt>
                <c:pt idx="2213" formatCode="0">
                  <c:v>0</c:v>
                </c:pt>
                <c:pt idx="2214" formatCode="0">
                  <c:v>0</c:v>
                </c:pt>
                <c:pt idx="2215" formatCode="0.00">
                  <c:v>0</c:v>
                </c:pt>
                <c:pt idx="2216" formatCode="0.00">
                  <c:v>0</c:v>
                </c:pt>
                <c:pt idx="2217" formatCode="0.00">
                  <c:v>0</c:v>
                </c:pt>
                <c:pt idx="2218" formatCode="0">
                  <c:v>0</c:v>
                </c:pt>
                <c:pt idx="2219" formatCode="0">
                  <c:v>0</c:v>
                </c:pt>
                <c:pt idx="2220" formatCode="0.00">
                  <c:v>0</c:v>
                </c:pt>
                <c:pt idx="2221" formatCode="0.00">
                  <c:v>0</c:v>
                </c:pt>
                <c:pt idx="2222" formatCode="0.00">
                  <c:v>0</c:v>
                </c:pt>
                <c:pt idx="2223" formatCode="0.00">
                  <c:v>0</c:v>
                </c:pt>
                <c:pt idx="2224" formatCode="0.00">
                  <c:v>0</c:v>
                </c:pt>
                <c:pt idx="2225" formatCode="0">
                  <c:v>0</c:v>
                </c:pt>
                <c:pt idx="2226" formatCode="0.00">
                  <c:v>0</c:v>
                </c:pt>
                <c:pt idx="2227" formatCode="0">
                  <c:v>0</c:v>
                </c:pt>
                <c:pt idx="2228" formatCode="0">
                  <c:v>0</c:v>
                </c:pt>
                <c:pt idx="2229" formatCode="#,##0.0">
                  <c:v>0</c:v>
                </c:pt>
                <c:pt idx="2230" formatCode="#,##0.0">
                  <c:v>0</c:v>
                </c:pt>
                <c:pt idx="2231" formatCode="#,##0.0">
                  <c:v>0</c:v>
                </c:pt>
                <c:pt idx="2232" formatCode="#,##0.0">
                  <c:v>0</c:v>
                </c:pt>
                <c:pt idx="2233" formatCode="#,##0.0">
                  <c:v>0</c:v>
                </c:pt>
                <c:pt idx="2234" formatCode="#,##0.0">
                  <c:v>0</c:v>
                </c:pt>
                <c:pt idx="2235" formatCode="#,##0.0">
                  <c:v>0</c:v>
                </c:pt>
                <c:pt idx="2236" formatCode="#,##0.0">
                  <c:v>0</c:v>
                </c:pt>
                <c:pt idx="2237" formatCode="#,##0.0">
                  <c:v>0</c:v>
                </c:pt>
                <c:pt idx="2238" formatCode="#,##0.0">
                  <c:v>0</c:v>
                </c:pt>
                <c:pt idx="2239" formatCode="#,##0.0">
                  <c:v>0</c:v>
                </c:pt>
                <c:pt idx="2240" formatCode="#,##0.0">
                  <c:v>0</c:v>
                </c:pt>
                <c:pt idx="2241" formatCode="#,##0.0">
                  <c:v>0</c:v>
                </c:pt>
                <c:pt idx="2242" formatCode="#,##0.0">
                  <c:v>0</c:v>
                </c:pt>
                <c:pt idx="2243" formatCode="#,##0.0">
                  <c:v>0</c:v>
                </c:pt>
                <c:pt idx="2244" formatCode="#,##0.0">
                  <c:v>0</c:v>
                </c:pt>
                <c:pt idx="2245" formatCode="#,##0.0">
                  <c:v>0</c:v>
                </c:pt>
                <c:pt idx="2246" formatCode="#,##0.0">
                  <c:v>0</c:v>
                </c:pt>
                <c:pt idx="2247" formatCode="#,##0.0">
                  <c:v>0</c:v>
                </c:pt>
                <c:pt idx="2248" formatCode="#,##0.0">
                  <c:v>0</c:v>
                </c:pt>
                <c:pt idx="2249" formatCode="#,##0.0">
                  <c:v>0</c:v>
                </c:pt>
                <c:pt idx="2250" formatCode="#,##0.0">
                  <c:v>0</c:v>
                </c:pt>
                <c:pt idx="2251" formatCode="#,##0.0">
                  <c:v>0</c:v>
                </c:pt>
                <c:pt idx="2252" formatCode="#,##0.0">
                  <c:v>0</c:v>
                </c:pt>
                <c:pt idx="2253" formatCode="#,##0.0">
                  <c:v>0</c:v>
                </c:pt>
                <c:pt idx="2254" formatCode="#,##0.0">
                  <c:v>0</c:v>
                </c:pt>
                <c:pt idx="2255" formatCode="#,##0.0">
                  <c:v>0</c:v>
                </c:pt>
                <c:pt idx="2256" formatCode="#,##0.0">
                  <c:v>0</c:v>
                </c:pt>
                <c:pt idx="2257" formatCode="#,##0.0">
                  <c:v>0</c:v>
                </c:pt>
                <c:pt idx="2258" formatCode="#,##0.0">
                  <c:v>0</c:v>
                </c:pt>
                <c:pt idx="2259" formatCode="#,##0.0">
                  <c:v>0</c:v>
                </c:pt>
                <c:pt idx="2260" formatCode="#,##0.0">
                  <c:v>0</c:v>
                </c:pt>
                <c:pt idx="2261" formatCode="#,##0.0">
                  <c:v>0</c:v>
                </c:pt>
                <c:pt idx="2262" formatCode="#,##0.0">
                  <c:v>0</c:v>
                </c:pt>
                <c:pt idx="2263" formatCode="#,##0.0">
                  <c:v>0</c:v>
                </c:pt>
                <c:pt idx="2264" formatCode="#,##0.0">
                  <c:v>0</c:v>
                </c:pt>
                <c:pt idx="2265" formatCode="#,##0.0">
                  <c:v>0</c:v>
                </c:pt>
                <c:pt idx="2266" formatCode="#,##0.0">
                  <c:v>0</c:v>
                </c:pt>
                <c:pt idx="2267" formatCode="#,##0.0">
                  <c:v>0</c:v>
                </c:pt>
                <c:pt idx="2268" formatCode="#,##0.0">
                  <c:v>0</c:v>
                </c:pt>
                <c:pt idx="2269" formatCode="#,##0.0">
                  <c:v>0</c:v>
                </c:pt>
                <c:pt idx="2270" formatCode="#,##0.0">
                  <c:v>0</c:v>
                </c:pt>
                <c:pt idx="2271" formatCode="#,##0.0">
                  <c:v>0</c:v>
                </c:pt>
                <c:pt idx="2272" formatCode="#,##0.0">
                  <c:v>0</c:v>
                </c:pt>
                <c:pt idx="2273" formatCode="#,##0.0">
                  <c:v>0</c:v>
                </c:pt>
                <c:pt idx="2274" formatCode="#,##0.0">
                  <c:v>0</c:v>
                </c:pt>
                <c:pt idx="2275" formatCode="#,##0.0">
                  <c:v>0</c:v>
                </c:pt>
                <c:pt idx="2276" formatCode="#,##0.0">
                  <c:v>0</c:v>
                </c:pt>
                <c:pt idx="2277" formatCode="#,##0.0">
                  <c:v>0</c:v>
                </c:pt>
                <c:pt idx="2278" formatCode="#,##0.0">
                  <c:v>0</c:v>
                </c:pt>
                <c:pt idx="2279" formatCode="#,##0.0">
                  <c:v>0</c:v>
                </c:pt>
                <c:pt idx="2280" formatCode="#,##0.0">
                  <c:v>0</c:v>
                </c:pt>
                <c:pt idx="2281" formatCode="#,##0.0">
                  <c:v>0</c:v>
                </c:pt>
                <c:pt idx="2282" formatCode="#,##0.0">
                  <c:v>0</c:v>
                </c:pt>
                <c:pt idx="2283" formatCode="#,##0.0">
                  <c:v>0</c:v>
                </c:pt>
                <c:pt idx="2284" formatCode="#,##0.0">
                  <c:v>0</c:v>
                </c:pt>
                <c:pt idx="2285" formatCode="#,##0.0">
                  <c:v>0</c:v>
                </c:pt>
                <c:pt idx="2286" formatCode="#,##0.0">
                  <c:v>0</c:v>
                </c:pt>
                <c:pt idx="2287" formatCode="#,##0.0">
                  <c:v>0</c:v>
                </c:pt>
                <c:pt idx="2288" formatCode="#,##0.0">
                  <c:v>0</c:v>
                </c:pt>
                <c:pt idx="2289" formatCode="#,##0.0">
                  <c:v>0</c:v>
                </c:pt>
                <c:pt idx="2290" formatCode="#,##0.0">
                  <c:v>0</c:v>
                </c:pt>
                <c:pt idx="2291" formatCode="#,##0.0">
                  <c:v>0</c:v>
                </c:pt>
                <c:pt idx="2292" formatCode="#,##0.0">
                  <c:v>0</c:v>
                </c:pt>
                <c:pt idx="2293" formatCode="#,##0.0">
                  <c:v>0</c:v>
                </c:pt>
                <c:pt idx="2294" formatCode="#,##0.0">
                  <c:v>0</c:v>
                </c:pt>
                <c:pt idx="2295" formatCode="#,##0.0">
                  <c:v>0</c:v>
                </c:pt>
                <c:pt idx="2296" formatCode="#,##0.0">
                  <c:v>0</c:v>
                </c:pt>
                <c:pt idx="2297" formatCode="#,##0.0">
                  <c:v>0</c:v>
                </c:pt>
                <c:pt idx="2298" formatCode="#,##0.0">
                  <c:v>0</c:v>
                </c:pt>
                <c:pt idx="2299" formatCode="#,##0.0">
                  <c:v>0</c:v>
                </c:pt>
                <c:pt idx="2300" formatCode="#,##0.0">
                  <c:v>0</c:v>
                </c:pt>
                <c:pt idx="2301" formatCode="#,##0.0">
                  <c:v>0</c:v>
                </c:pt>
                <c:pt idx="2302" formatCode="#,##0.0">
                  <c:v>0</c:v>
                </c:pt>
                <c:pt idx="2303" formatCode="#,##0.0">
                  <c:v>0</c:v>
                </c:pt>
                <c:pt idx="2304" formatCode="#,##0.0">
                  <c:v>0</c:v>
                </c:pt>
                <c:pt idx="2305" formatCode="#,##0.0">
                  <c:v>0</c:v>
                </c:pt>
                <c:pt idx="2306" formatCode="#,##0.0">
                  <c:v>0</c:v>
                </c:pt>
                <c:pt idx="2307" formatCode="#,##0.0">
                  <c:v>0</c:v>
                </c:pt>
                <c:pt idx="2308" formatCode="#,##0.0">
                  <c:v>0</c:v>
                </c:pt>
                <c:pt idx="2309" formatCode="#,##0.0">
                  <c:v>0</c:v>
                </c:pt>
                <c:pt idx="2310" formatCode="#,##0.0">
                  <c:v>0</c:v>
                </c:pt>
                <c:pt idx="2311" formatCode="#,##0.0">
                  <c:v>0</c:v>
                </c:pt>
                <c:pt idx="2312" formatCode="#,##0.0">
                  <c:v>0</c:v>
                </c:pt>
                <c:pt idx="2313" formatCode="#,##0.0">
                  <c:v>0</c:v>
                </c:pt>
                <c:pt idx="2314" formatCode="#,##0.0">
                  <c:v>0</c:v>
                </c:pt>
                <c:pt idx="2315" formatCode="#,##0.0">
                  <c:v>0</c:v>
                </c:pt>
                <c:pt idx="2316" formatCode="#,##0.0">
                  <c:v>0</c:v>
                </c:pt>
                <c:pt idx="2317" formatCode="#,##0.0">
                  <c:v>0</c:v>
                </c:pt>
                <c:pt idx="2318" formatCode="#,##0.0">
                  <c:v>0</c:v>
                </c:pt>
                <c:pt idx="2319" formatCode="#,##0.0">
                  <c:v>0</c:v>
                </c:pt>
                <c:pt idx="2320" formatCode="#,##0.0">
                  <c:v>0</c:v>
                </c:pt>
                <c:pt idx="2321" formatCode="#,##0.0">
                  <c:v>0</c:v>
                </c:pt>
                <c:pt idx="2322" formatCode="#,##0.0">
                  <c:v>0</c:v>
                </c:pt>
                <c:pt idx="2323" formatCode="#,##0.0">
                  <c:v>0</c:v>
                </c:pt>
                <c:pt idx="2324" formatCode="#,##0.0">
                  <c:v>0</c:v>
                </c:pt>
                <c:pt idx="2325" formatCode="#,##0.0">
                  <c:v>0</c:v>
                </c:pt>
                <c:pt idx="2326" formatCode="#,##0.0">
                  <c:v>0</c:v>
                </c:pt>
                <c:pt idx="2327" formatCode="#,##0.0">
                  <c:v>0</c:v>
                </c:pt>
                <c:pt idx="2328" formatCode="#,##0.0">
                  <c:v>0</c:v>
                </c:pt>
                <c:pt idx="2329" formatCode="#,##0.0">
                  <c:v>0</c:v>
                </c:pt>
                <c:pt idx="2330" formatCode="#,##0.0">
                  <c:v>0</c:v>
                </c:pt>
                <c:pt idx="2331" formatCode="#,##0.0">
                  <c:v>0</c:v>
                </c:pt>
                <c:pt idx="2332" formatCode="#,##0.0">
                  <c:v>0</c:v>
                </c:pt>
                <c:pt idx="2333" formatCode="#,##0.0">
                  <c:v>0</c:v>
                </c:pt>
                <c:pt idx="2334" formatCode="#,##0.0">
                  <c:v>0</c:v>
                </c:pt>
                <c:pt idx="2335" formatCode="#,##0.0">
                  <c:v>0</c:v>
                </c:pt>
                <c:pt idx="2336" formatCode="#,##0.0">
                  <c:v>0</c:v>
                </c:pt>
                <c:pt idx="2337" formatCode="#,##0.0">
                  <c:v>0</c:v>
                </c:pt>
                <c:pt idx="2338" formatCode="#,##0.0">
                  <c:v>0</c:v>
                </c:pt>
                <c:pt idx="2339" formatCode="#,##0.0">
                  <c:v>0</c:v>
                </c:pt>
                <c:pt idx="2340" formatCode="#,##0.0">
                  <c:v>0</c:v>
                </c:pt>
                <c:pt idx="2341" formatCode="#,##0.0">
                  <c:v>0</c:v>
                </c:pt>
                <c:pt idx="2342" formatCode="#,##0.0">
                  <c:v>0</c:v>
                </c:pt>
                <c:pt idx="2343" formatCode="#,##0.0">
                  <c:v>0</c:v>
                </c:pt>
                <c:pt idx="2344" formatCode="#,##0.0">
                  <c:v>0</c:v>
                </c:pt>
                <c:pt idx="2345" formatCode="#,##0.0">
                  <c:v>0</c:v>
                </c:pt>
                <c:pt idx="2346" formatCode="#,##0.0">
                  <c:v>0</c:v>
                </c:pt>
                <c:pt idx="2347" formatCode="#,##0.0">
                  <c:v>0</c:v>
                </c:pt>
                <c:pt idx="2348" formatCode="#,##0.0">
                  <c:v>0</c:v>
                </c:pt>
                <c:pt idx="2349" formatCode="#,##0.0">
                  <c:v>0</c:v>
                </c:pt>
                <c:pt idx="2350" formatCode="#,##0.0">
                  <c:v>0</c:v>
                </c:pt>
                <c:pt idx="2351" formatCode="#,##0.0">
                  <c:v>0</c:v>
                </c:pt>
                <c:pt idx="2352" formatCode="#,##0.0">
                  <c:v>0</c:v>
                </c:pt>
                <c:pt idx="2353" formatCode="#,##0.0">
                  <c:v>0</c:v>
                </c:pt>
                <c:pt idx="2354" formatCode="#,##0.0">
                  <c:v>0</c:v>
                </c:pt>
                <c:pt idx="2355" formatCode="#,##0.0">
                  <c:v>0</c:v>
                </c:pt>
                <c:pt idx="2356" formatCode="#,##0.0">
                  <c:v>0</c:v>
                </c:pt>
                <c:pt idx="2357" formatCode="#,##0.0">
                  <c:v>0</c:v>
                </c:pt>
                <c:pt idx="2358" formatCode="#,##0.0">
                  <c:v>0</c:v>
                </c:pt>
                <c:pt idx="2359" formatCode="#,##0.0">
                  <c:v>0</c:v>
                </c:pt>
                <c:pt idx="2360" formatCode="#,##0.0">
                  <c:v>0</c:v>
                </c:pt>
                <c:pt idx="2361" formatCode="#,##0.0">
                  <c:v>0</c:v>
                </c:pt>
                <c:pt idx="2362" formatCode="#,##0.0">
                  <c:v>0</c:v>
                </c:pt>
                <c:pt idx="2363" formatCode="#,##0.0">
                  <c:v>0</c:v>
                </c:pt>
                <c:pt idx="2364" formatCode="#,##0.0">
                  <c:v>0</c:v>
                </c:pt>
                <c:pt idx="2365" formatCode="#,##0.0">
                  <c:v>0</c:v>
                </c:pt>
                <c:pt idx="2366" formatCode="#,##0.0">
                  <c:v>0</c:v>
                </c:pt>
                <c:pt idx="2367" formatCode="#,##0.0">
                  <c:v>0</c:v>
                </c:pt>
                <c:pt idx="2368" formatCode="#,##0.0">
                  <c:v>0</c:v>
                </c:pt>
                <c:pt idx="2369" formatCode="#,##0.0">
                  <c:v>0</c:v>
                </c:pt>
                <c:pt idx="2370" formatCode="#,##0.0">
                  <c:v>0</c:v>
                </c:pt>
                <c:pt idx="2371" formatCode="#,##0.0">
                  <c:v>0</c:v>
                </c:pt>
                <c:pt idx="2372" formatCode="#,##0.0">
                  <c:v>0</c:v>
                </c:pt>
                <c:pt idx="2373" formatCode="#,##0.0">
                  <c:v>0</c:v>
                </c:pt>
                <c:pt idx="2374" formatCode="#,##0.0">
                  <c:v>0</c:v>
                </c:pt>
                <c:pt idx="2375" formatCode="#,##0.0">
                  <c:v>0</c:v>
                </c:pt>
                <c:pt idx="2376" formatCode="#,##0.0">
                  <c:v>0</c:v>
                </c:pt>
                <c:pt idx="2377" formatCode="#,##0.0">
                  <c:v>0</c:v>
                </c:pt>
                <c:pt idx="2378" formatCode="#,##0.0">
                  <c:v>0</c:v>
                </c:pt>
                <c:pt idx="2379" formatCode="#,##0.0">
                  <c:v>0</c:v>
                </c:pt>
                <c:pt idx="2380" formatCode="#,##0.0">
                  <c:v>0</c:v>
                </c:pt>
                <c:pt idx="2381" formatCode="#,##0.0">
                  <c:v>0</c:v>
                </c:pt>
                <c:pt idx="2382" formatCode="#,##0.0">
                  <c:v>0</c:v>
                </c:pt>
                <c:pt idx="2383" formatCode="#,##0.0">
                  <c:v>0</c:v>
                </c:pt>
                <c:pt idx="2384" formatCode="#,##0.0">
                  <c:v>0</c:v>
                </c:pt>
                <c:pt idx="2385" formatCode="#,##0.0">
                  <c:v>0</c:v>
                </c:pt>
                <c:pt idx="2386" formatCode="#,##0.0">
                  <c:v>0</c:v>
                </c:pt>
                <c:pt idx="2387" formatCode="#,##0.0">
                  <c:v>0</c:v>
                </c:pt>
                <c:pt idx="2388" formatCode="#,##0.0">
                  <c:v>0</c:v>
                </c:pt>
                <c:pt idx="2389" formatCode="#,##0.0">
                  <c:v>0</c:v>
                </c:pt>
                <c:pt idx="2390" formatCode="#,##0.0">
                  <c:v>0</c:v>
                </c:pt>
                <c:pt idx="2391" formatCode="#,##0.0">
                  <c:v>0</c:v>
                </c:pt>
                <c:pt idx="2392" formatCode="#,##0.0">
                  <c:v>0</c:v>
                </c:pt>
                <c:pt idx="2393" formatCode="#,##0.0">
                  <c:v>0</c:v>
                </c:pt>
                <c:pt idx="2394" formatCode="#,##0.0">
                  <c:v>0</c:v>
                </c:pt>
                <c:pt idx="2395" formatCode="#,##0.0">
                  <c:v>0</c:v>
                </c:pt>
                <c:pt idx="2396" formatCode="#,##0.0">
                  <c:v>0</c:v>
                </c:pt>
                <c:pt idx="2397" formatCode="#,##0.0">
                  <c:v>0</c:v>
                </c:pt>
                <c:pt idx="2398" formatCode="#,##0.0">
                  <c:v>0</c:v>
                </c:pt>
                <c:pt idx="2399" formatCode="#,##0.0">
                  <c:v>0</c:v>
                </c:pt>
                <c:pt idx="2400" formatCode="#,##0.0">
                  <c:v>0</c:v>
                </c:pt>
                <c:pt idx="2401" formatCode="#,##0.0">
                  <c:v>0</c:v>
                </c:pt>
                <c:pt idx="2402" formatCode="#,##0.0">
                  <c:v>0</c:v>
                </c:pt>
                <c:pt idx="2403" formatCode="#,##0.0">
                  <c:v>0</c:v>
                </c:pt>
                <c:pt idx="2404" formatCode="#,##0.0">
                  <c:v>0</c:v>
                </c:pt>
                <c:pt idx="2405" formatCode="#,##0.0">
                  <c:v>0</c:v>
                </c:pt>
                <c:pt idx="2406" formatCode="#,##0.0">
                  <c:v>0</c:v>
                </c:pt>
                <c:pt idx="2407" formatCode="#,##0.0">
                  <c:v>0</c:v>
                </c:pt>
                <c:pt idx="2408" formatCode="#,##0.0">
                  <c:v>0</c:v>
                </c:pt>
                <c:pt idx="2409" formatCode="#,##0.0">
                  <c:v>0</c:v>
                </c:pt>
                <c:pt idx="2410" formatCode="#,##0.0">
                  <c:v>0</c:v>
                </c:pt>
                <c:pt idx="2411" formatCode="#,##0.0">
                  <c:v>0</c:v>
                </c:pt>
                <c:pt idx="2412" formatCode="#,##0.0">
                  <c:v>0</c:v>
                </c:pt>
                <c:pt idx="2413" formatCode="#,##0.0">
                  <c:v>0</c:v>
                </c:pt>
                <c:pt idx="2414" formatCode="#,##0.0">
                  <c:v>0</c:v>
                </c:pt>
                <c:pt idx="2415" formatCode="#,##0.0">
                  <c:v>0</c:v>
                </c:pt>
                <c:pt idx="2416" formatCode="#,##0.0">
                  <c:v>0</c:v>
                </c:pt>
                <c:pt idx="2417" formatCode="#,##0.0">
                  <c:v>0</c:v>
                </c:pt>
                <c:pt idx="2418" formatCode="#,##0.0">
                  <c:v>0</c:v>
                </c:pt>
                <c:pt idx="2419" formatCode="#,##0.0">
                  <c:v>0</c:v>
                </c:pt>
                <c:pt idx="2420" formatCode="#,##0.0">
                  <c:v>0</c:v>
                </c:pt>
                <c:pt idx="2421" formatCode="#,##0.0">
                  <c:v>0</c:v>
                </c:pt>
                <c:pt idx="2422" formatCode="#,##0.0">
                  <c:v>0</c:v>
                </c:pt>
                <c:pt idx="2423" formatCode="#,##0.0">
                  <c:v>0</c:v>
                </c:pt>
                <c:pt idx="2424" formatCode="#,##0.0">
                  <c:v>0</c:v>
                </c:pt>
                <c:pt idx="2425" formatCode="#,##0.0">
                  <c:v>0</c:v>
                </c:pt>
                <c:pt idx="2426" formatCode="#,##0.0">
                  <c:v>0</c:v>
                </c:pt>
                <c:pt idx="2427" formatCode="#,##0.0">
                  <c:v>0</c:v>
                </c:pt>
                <c:pt idx="2428" formatCode="#,##0.0">
                  <c:v>0</c:v>
                </c:pt>
                <c:pt idx="2429" formatCode="#,##0.0">
                  <c:v>0</c:v>
                </c:pt>
                <c:pt idx="2430" formatCode="#,##0.0">
                  <c:v>0</c:v>
                </c:pt>
                <c:pt idx="2431" formatCode="#,##0.0">
                  <c:v>0</c:v>
                </c:pt>
                <c:pt idx="2432" formatCode="#,##0.0">
                  <c:v>0</c:v>
                </c:pt>
                <c:pt idx="2433" formatCode="#,##0.0">
                  <c:v>0</c:v>
                </c:pt>
                <c:pt idx="2434" formatCode="#,##0.0">
                  <c:v>0</c:v>
                </c:pt>
                <c:pt idx="2435" formatCode="#,##0.0">
                  <c:v>0</c:v>
                </c:pt>
                <c:pt idx="2436" formatCode="#,##0.0">
                  <c:v>0</c:v>
                </c:pt>
                <c:pt idx="2437" formatCode="#,##0.0">
                  <c:v>0</c:v>
                </c:pt>
                <c:pt idx="2438" formatCode="#,##0.0">
                  <c:v>0</c:v>
                </c:pt>
                <c:pt idx="2439" formatCode="#,##0.0">
                  <c:v>0</c:v>
                </c:pt>
                <c:pt idx="2440" formatCode="#,##0.0">
                  <c:v>0</c:v>
                </c:pt>
                <c:pt idx="2441" formatCode="#,##0.0">
                  <c:v>0</c:v>
                </c:pt>
                <c:pt idx="2442" formatCode="#,##0.0">
                  <c:v>0</c:v>
                </c:pt>
                <c:pt idx="2443" formatCode="#,##0.0">
                  <c:v>0</c:v>
                </c:pt>
                <c:pt idx="2444" formatCode="#,##0.0">
                  <c:v>0</c:v>
                </c:pt>
                <c:pt idx="2445" formatCode="#,##0.0">
                  <c:v>0</c:v>
                </c:pt>
                <c:pt idx="2446" formatCode="#,##0.0">
                  <c:v>0</c:v>
                </c:pt>
                <c:pt idx="2447" formatCode="#,##0.0">
                  <c:v>0</c:v>
                </c:pt>
                <c:pt idx="2448" formatCode="#,##0.0">
                  <c:v>0</c:v>
                </c:pt>
                <c:pt idx="2449" formatCode="#,##0.0">
                  <c:v>0</c:v>
                </c:pt>
                <c:pt idx="2450" formatCode="#,##0.0">
                  <c:v>0</c:v>
                </c:pt>
                <c:pt idx="2451" formatCode="#,##0.0">
                  <c:v>0</c:v>
                </c:pt>
                <c:pt idx="2452" formatCode="#,##0.0">
                  <c:v>0</c:v>
                </c:pt>
                <c:pt idx="2453" formatCode="#,##0.0">
                  <c:v>0</c:v>
                </c:pt>
                <c:pt idx="2454" formatCode="#,##0.0">
                  <c:v>0</c:v>
                </c:pt>
                <c:pt idx="2455" formatCode="#,##0.0">
                  <c:v>0</c:v>
                </c:pt>
                <c:pt idx="2456" formatCode="#,##0.0">
                  <c:v>0</c:v>
                </c:pt>
                <c:pt idx="2457" formatCode="#,##0.0">
                  <c:v>0</c:v>
                </c:pt>
                <c:pt idx="2458" formatCode="#,##0.0">
                  <c:v>0</c:v>
                </c:pt>
                <c:pt idx="2459" formatCode="#,##0.0">
                  <c:v>0</c:v>
                </c:pt>
                <c:pt idx="2460" formatCode="#,##0.0">
                  <c:v>0</c:v>
                </c:pt>
                <c:pt idx="2461" formatCode="#,##0.0">
                  <c:v>0</c:v>
                </c:pt>
                <c:pt idx="2462" formatCode="#,##0.0">
                  <c:v>0</c:v>
                </c:pt>
                <c:pt idx="2463" formatCode="#,##0.0">
                  <c:v>0</c:v>
                </c:pt>
                <c:pt idx="2464" formatCode="#,##0.0">
                  <c:v>0</c:v>
                </c:pt>
                <c:pt idx="2465" formatCode="#,##0.0">
                  <c:v>0</c:v>
                </c:pt>
                <c:pt idx="2466" formatCode="#,##0.0">
                  <c:v>0</c:v>
                </c:pt>
                <c:pt idx="2467" formatCode="#,##0.0">
                  <c:v>0</c:v>
                </c:pt>
                <c:pt idx="2468" formatCode="#,##0.0">
                  <c:v>0</c:v>
                </c:pt>
                <c:pt idx="2469" formatCode="#,##0.0">
                  <c:v>0</c:v>
                </c:pt>
                <c:pt idx="2470" formatCode="#,##0.0">
                  <c:v>0</c:v>
                </c:pt>
                <c:pt idx="2471" formatCode="#,##0.0">
                  <c:v>0</c:v>
                </c:pt>
                <c:pt idx="2472" formatCode="#,##0.0">
                  <c:v>0</c:v>
                </c:pt>
                <c:pt idx="2473" formatCode="#,##0.0">
                  <c:v>0</c:v>
                </c:pt>
                <c:pt idx="2474" formatCode="#,##0.0">
                  <c:v>0</c:v>
                </c:pt>
                <c:pt idx="2475" formatCode="#,##0.0">
                  <c:v>0</c:v>
                </c:pt>
                <c:pt idx="2476" formatCode="#,##0.0">
                  <c:v>0</c:v>
                </c:pt>
                <c:pt idx="2477" formatCode="#,##0.0">
                  <c:v>0</c:v>
                </c:pt>
                <c:pt idx="2478" formatCode="#,##0.0">
                  <c:v>0</c:v>
                </c:pt>
                <c:pt idx="2479" formatCode="#,##0.0">
                  <c:v>0</c:v>
                </c:pt>
                <c:pt idx="2480" formatCode="#,##0.0">
                  <c:v>0</c:v>
                </c:pt>
                <c:pt idx="2481" formatCode="#,##0.0">
                  <c:v>0</c:v>
                </c:pt>
                <c:pt idx="2482" formatCode="#,##0.0">
                  <c:v>0</c:v>
                </c:pt>
                <c:pt idx="2483" formatCode="#,##0.0">
                  <c:v>0</c:v>
                </c:pt>
                <c:pt idx="2484" formatCode="#,##0.0">
                  <c:v>0</c:v>
                </c:pt>
                <c:pt idx="2485" formatCode="#,##0.0">
                  <c:v>0</c:v>
                </c:pt>
                <c:pt idx="2486" formatCode="#,##0.0">
                  <c:v>0</c:v>
                </c:pt>
                <c:pt idx="2487" formatCode="#,##0.0">
                  <c:v>0</c:v>
                </c:pt>
                <c:pt idx="2488" formatCode="#,##0.0">
                  <c:v>0</c:v>
                </c:pt>
                <c:pt idx="2489" formatCode="#,##0.0">
                  <c:v>0</c:v>
                </c:pt>
                <c:pt idx="2490" formatCode="#,##0.0">
                  <c:v>0</c:v>
                </c:pt>
                <c:pt idx="2491" formatCode="#,##0.0">
                  <c:v>0</c:v>
                </c:pt>
                <c:pt idx="2492" formatCode="#,##0.0">
                  <c:v>0</c:v>
                </c:pt>
                <c:pt idx="2493" formatCode="#,##0.0">
                  <c:v>0</c:v>
                </c:pt>
                <c:pt idx="2494" formatCode="#,##0.0">
                  <c:v>0</c:v>
                </c:pt>
                <c:pt idx="2495" formatCode="#,##0.0">
                  <c:v>0</c:v>
                </c:pt>
                <c:pt idx="2496" formatCode="#,##0.0">
                  <c:v>0</c:v>
                </c:pt>
                <c:pt idx="2497" formatCode="#,##0.0">
                  <c:v>0</c:v>
                </c:pt>
                <c:pt idx="2498" formatCode="#,##0.0">
                  <c:v>0</c:v>
                </c:pt>
                <c:pt idx="2499" formatCode="#,##0.0">
                  <c:v>0</c:v>
                </c:pt>
                <c:pt idx="2500" formatCode="#,##0.0">
                  <c:v>0</c:v>
                </c:pt>
                <c:pt idx="2501" formatCode="#,##0.0">
                  <c:v>0</c:v>
                </c:pt>
                <c:pt idx="2502" formatCode="#,##0.0">
                  <c:v>0</c:v>
                </c:pt>
                <c:pt idx="2503" formatCode="#,##0.0">
                  <c:v>0</c:v>
                </c:pt>
                <c:pt idx="2504" formatCode="#,##0.0">
                  <c:v>0</c:v>
                </c:pt>
                <c:pt idx="2505" formatCode="#,##0.0">
                  <c:v>0</c:v>
                </c:pt>
                <c:pt idx="2506" formatCode="#,##0.0">
                  <c:v>0</c:v>
                </c:pt>
                <c:pt idx="2507" formatCode="#,##0.0">
                  <c:v>0</c:v>
                </c:pt>
                <c:pt idx="2508" formatCode="#,##0.0">
                  <c:v>0</c:v>
                </c:pt>
                <c:pt idx="2509" formatCode="#,##0.0">
                  <c:v>0</c:v>
                </c:pt>
                <c:pt idx="2510" formatCode="#,##0.0">
                  <c:v>0</c:v>
                </c:pt>
                <c:pt idx="2511" formatCode="#,##0.0">
                  <c:v>0</c:v>
                </c:pt>
                <c:pt idx="2512" formatCode="#,##0.0">
                  <c:v>0</c:v>
                </c:pt>
                <c:pt idx="2513" formatCode="#,##0.0">
                  <c:v>0</c:v>
                </c:pt>
                <c:pt idx="2514" formatCode="#,##0.0">
                  <c:v>0</c:v>
                </c:pt>
                <c:pt idx="2515" formatCode="#,##0.0">
                  <c:v>0</c:v>
                </c:pt>
                <c:pt idx="2516" formatCode="#,##0.0">
                  <c:v>0</c:v>
                </c:pt>
                <c:pt idx="2517" formatCode="#,##0.0">
                  <c:v>0</c:v>
                </c:pt>
                <c:pt idx="2518" formatCode="#,##0.0">
                  <c:v>0</c:v>
                </c:pt>
                <c:pt idx="2519" formatCode="#,##0.0">
                  <c:v>0</c:v>
                </c:pt>
                <c:pt idx="2520" formatCode="#,##0.0">
                  <c:v>0</c:v>
                </c:pt>
                <c:pt idx="2521" formatCode="#,##0.0">
                  <c:v>0</c:v>
                </c:pt>
                <c:pt idx="2522" formatCode="#,##0.0">
                  <c:v>0</c:v>
                </c:pt>
                <c:pt idx="2523" formatCode="#,##0.0">
                  <c:v>0</c:v>
                </c:pt>
                <c:pt idx="2524" formatCode="#,##0.0">
                  <c:v>0</c:v>
                </c:pt>
                <c:pt idx="2525" formatCode="#,##0.0">
                  <c:v>0</c:v>
                </c:pt>
                <c:pt idx="2526" formatCode="#,##0.0">
                  <c:v>0</c:v>
                </c:pt>
                <c:pt idx="2527" formatCode="#,##0.0">
                  <c:v>0</c:v>
                </c:pt>
                <c:pt idx="2528" formatCode="#,##0.0">
                  <c:v>0</c:v>
                </c:pt>
                <c:pt idx="2529" formatCode="#,##0.0">
                  <c:v>0</c:v>
                </c:pt>
                <c:pt idx="2530" formatCode="#,##0.0">
                  <c:v>0</c:v>
                </c:pt>
                <c:pt idx="2531" formatCode="#,##0.0">
                  <c:v>0</c:v>
                </c:pt>
                <c:pt idx="2532" formatCode="#,##0.0">
                  <c:v>0</c:v>
                </c:pt>
                <c:pt idx="2533" formatCode="#,##0.0">
                  <c:v>0</c:v>
                </c:pt>
                <c:pt idx="2534" formatCode="#,##0.0">
                  <c:v>0</c:v>
                </c:pt>
                <c:pt idx="2535" formatCode="#,##0.0">
                  <c:v>0</c:v>
                </c:pt>
                <c:pt idx="2536" formatCode="#,##0.0">
                  <c:v>0</c:v>
                </c:pt>
                <c:pt idx="2537" formatCode="#,##0.0">
                  <c:v>0</c:v>
                </c:pt>
                <c:pt idx="2538" formatCode="#,##0.0">
                  <c:v>0</c:v>
                </c:pt>
                <c:pt idx="2539" formatCode="#,##0.0">
                  <c:v>0</c:v>
                </c:pt>
                <c:pt idx="2540" formatCode="#,##0.0">
                  <c:v>0</c:v>
                </c:pt>
                <c:pt idx="2541" formatCode="#,##0.0">
                  <c:v>0</c:v>
                </c:pt>
                <c:pt idx="2542" formatCode="#,##0.0">
                  <c:v>0</c:v>
                </c:pt>
                <c:pt idx="2543" formatCode="#,##0.0">
                  <c:v>0</c:v>
                </c:pt>
                <c:pt idx="2544" formatCode="#,##0.0">
                  <c:v>0</c:v>
                </c:pt>
                <c:pt idx="2545" formatCode="#,##0.0">
                  <c:v>0</c:v>
                </c:pt>
                <c:pt idx="2546" formatCode="#,##0.0">
                  <c:v>0</c:v>
                </c:pt>
                <c:pt idx="2547" formatCode="#,##0.0">
                  <c:v>0</c:v>
                </c:pt>
                <c:pt idx="2548" formatCode="#,##0.0">
                  <c:v>0</c:v>
                </c:pt>
                <c:pt idx="2549" formatCode="#,##0.0">
                  <c:v>0</c:v>
                </c:pt>
                <c:pt idx="2550" formatCode="#,##0.0">
                  <c:v>0</c:v>
                </c:pt>
                <c:pt idx="2551" formatCode="#,##0.0">
                  <c:v>0</c:v>
                </c:pt>
                <c:pt idx="2552" formatCode="#,##0.0">
                  <c:v>0</c:v>
                </c:pt>
                <c:pt idx="2553" formatCode="#,##0.0">
                  <c:v>0</c:v>
                </c:pt>
                <c:pt idx="2554" formatCode="#,##0.0">
                  <c:v>0</c:v>
                </c:pt>
                <c:pt idx="2555" formatCode="#,##0.0">
                  <c:v>0</c:v>
                </c:pt>
                <c:pt idx="2556" formatCode="#,##0.0">
                  <c:v>0</c:v>
                </c:pt>
                <c:pt idx="2557" formatCode="#,##0.0">
                  <c:v>0</c:v>
                </c:pt>
                <c:pt idx="2558" formatCode="#,##0.0">
                  <c:v>0</c:v>
                </c:pt>
                <c:pt idx="2559" formatCode="#,##0.0">
                  <c:v>0</c:v>
                </c:pt>
                <c:pt idx="2560" formatCode="#,##0.0">
                  <c:v>0</c:v>
                </c:pt>
                <c:pt idx="2561" formatCode="#,##0.0">
                  <c:v>0</c:v>
                </c:pt>
                <c:pt idx="2562" formatCode="#,##0.0">
                  <c:v>0</c:v>
                </c:pt>
                <c:pt idx="2563" formatCode="#,##0.0">
                  <c:v>0</c:v>
                </c:pt>
                <c:pt idx="2564" formatCode="#,##0.0">
                  <c:v>0</c:v>
                </c:pt>
                <c:pt idx="2565" formatCode="#,##0.0">
                  <c:v>0</c:v>
                </c:pt>
                <c:pt idx="2566" formatCode="#,##0.0">
                  <c:v>0</c:v>
                </c:pt>
                <c:pt idx="2567" formatCode="#,##0.0">
                  <c:v>0</c:v>
                </c:pt>
                <c:pt idx="2568" formatCode="#,##0.0">
                  <c:v>0</c:v>
                </c:pt>
                <c:pt idx="2569" formatCode="#,##0.0">
                  <c:v>0</c:v>
                </c:pt>
                <c:pt idx="2570" formatCode="#,##0.0">
                  <c:v>0</c:v>
                </c:pt>
                <c:pt idx="2571" formatCode="#,##0.0">
                  <c:v>0</c:v>
                </c:pt>
                <c:pt idx="2572" formatCode="#,##0.0">
                  <c:v>0</c:v>
                </c:pt>
                <c:pt idx="2573" formatCode="#,##0.0">
                  <c:v>0</c:v>
                </c:pt>
                <c:pt idx="2574" formatCode="#,##0.0">
                  <c:v>0</c:v>
                </c:pt>
                <c:pt idx="2575" formatCode="#,##0.0">
                  <c:v>0</c:v>
                </c:pt>
                <c:pt idx="2576" formatCode="#,##0.0">
                  <c:v>0</c:v>
                </c:pt>
                <c:pt idx="2577" formatCode="#,##0.0">
                  <c:v>0</c:v>
                </c:pt>
                <c:pt idx="2578" formatCode="#,##0.0">
                  <c:v>0</c:v>
                </c:pt>
                <c:pt idx="2579" formatCode="#,##0.0">
                  <c:v>0</c:v>
                </c:pt>
                <c:pt idx="2580" formatCode="#,##0.0">
                  <c:v>0</c:v>
                </c:pt>
                <c:pt idx="2581" formatCode="#,##0.0">
                  <c:v>0</c:v>
                </c:pt>
                <c:pt idx="2582" formatCode="#,##0.0">
                  <c:v>0</c:v>
                </c:pt>
                <c:pt idx="2583" formatCode="#,##0.0">
                  <c:v>0</c:v>
                </c:pt>
                <c:pt idx="2584" formatCode="#,##0.0">
                  <c:v>0</c:v>
                </c:pt>
                <c:pt idx="2585" formatCode="#,##0.0">
                  <c:v>0</c:v>
                </c:pt>
                <c:pt idx="2586" formatCode="#,##0.0">
                  <c:v>0</c:v>
                </c:pt>
                <c:pt idx="2587" formatCode="#,##0.0">
                  <c:v>0</c:v>
                </c:pt>
                <c:pt idx="2588" formatCode="#,##0.0">
                  <c:v>0</c:v>
                </c:pt>
                <c:pt idx="2589" formatCode="#,##0.0">
                  <c:v>0</c:v>
                </c:pt>
                <c:pt idx="2590" formatCode="#,##0.0">
                  <c:v>0</c:v>
                </c:pt>
                <c:pt idx="2591" formatCode="#,##0.0">
                  <c:v>0</c:v>
                </c:pt>
                <c:pt idx="2592" formatCode="#,##0.0">
                  <c:v>0</c:v>
                </c:pt>
                <c:pt idx="2593" formatCode="#,##0.0">
                  <c:v>0</c:v>
                </c:pt>
                <c:pt idx="2594" formatCode="#,##0.0">
                  <c:v>0</c:v>
                </c:pt>
                <c:pt idx="2595" formatCode="#,##0.0">
                  <c:v>0</c:v>
                </c:pt>
                <c:pt idx="2596" formatCode="#,##0.0">
                  <c:v>0</c:v>
                </c:pt>
                <c:pt idx="2597" formatCode="#,##0.0">
                  <c:v>0</c:v>
                </c:pt>
                <c:pt idx="2598" formatCode="#,##0.0">
                  <c:v>0</c:v>
                </c:pt>
                <c:pt idx="2599" formatCode="#,##0.0">
                  <c:v>0</c:v>
                </c:pt>
                <c:pt idx="2600" formatCode="#,##0.0">
                  <c:v>0</c:v>
                </c:pt>
                <c:pt idx="2601" formatCode="#,##0.0">
                  <c:v>0</c:v>
                </c:pt>
                <c:pt idx="2602" formatCode="#,##0.0">
                  <c:v>0</c:v>
                </c:pt>
                <c:pt idx="2603" formatCode="#,##0.0">
                  <c:v>0</c:v>
                </c:pt>
                <c:pt idx="2604" formatCode="#,##0.0">
                  <c:v>0</c:v>
                </c:pt>
                <c:pt idx="2605" formatCode="#,##0.0">
                  <c:v>0</c:v>
                </c:pt>
                <c:pt idx="2606" formatCode="#,##0.0">
                  <c:v>0</c:v>
                </c:pt>
                <c:pt idx="2607" formatCode="#,##0.0">
                  <c:v>0</c:v>
                </c:pt>
                <c:pt idx="2608" formatCode="#,##0.0">
                  <c:v>0</c:v>
                </c:pt>
                <c:pt idx="2609" formatCode="#,##0.0">
                  <c:v>0</c:v>
                </c:pt>
                <c:pt idx="2610" formatCode="#,##0.0">
                  <c:v>0</c:v>
                </c:pt>
                <c:pt idx="2611" formatCode="#,##0.0">
                  <c:v>0</c:v>
                </c:pt>
                <c:pt idx="2612" formatCode="#,##0.0">
                  <c:v>0</c:v>
                </c:pt>
                <c:pt idx="2613" formatCode="#,##0.0">
                  <c:v>0</c:v>
                </c:pt>
                <c:pt idx="2614" formatCode="#,##0.0">
                  <c:v>0</c:v>
                </c:pt>
                <c:pt idx="2615" formatCode="#,##0.0">
                  <c:v>0</c:v>
                </c:pt>
                <c:pt idx="2616" formatCode="#,##0.0">
                  <c:v>0</c:v>
                </c:pt>
                <c:pt idx="2617" formatCode="#,##0.0">
                  <c:v>0</c:v>
                </c:pt>
                <c:pt idx="2618" formatCode="#,##0.0">
                  <c:v>0</c:v>
                </c:pt>
                <c:pt idx="2619" formatCode="#,##0.0">
                  <c:v>0</c:v>
                </c:pt>
                <c:pt idx="2620" formatCode="#,##0.0">
                  <c:v>0</c:v>
                </c:pt>
                <c:pt idx="2621" formatCode="#,##0.0">
                  <c:v>0</c:v>
                </c:pt>
                <c:pt idx="2622" formatCode="#,##0.0">
                  <c:v>0</c:v>
                </c:pt>
                <c:pt idx="2623" formatCode="#,##0.0">
                  <c:v>0</c:v>
                </c:pt>
                <c:pt idx="2624" formatCode="#,##0.0">
                  <c:v>0</c:v>
                </c:pt>
                <c:pt idx="2627" formatCode="#,##0.0">
                  <c:v>0</c:v>
                </c:pt>
                <c:pt idx="2628" formatCode="#,##0.0">
                  <c:v>0</c:v>
                </c:pt>
                <c:pt idx="2629" formatCode="#,##0.0">
                  <c:v>0</c:v>
                </c:pt>
                <c:pt idx="2630" formatCode="#,##0.0">
                  <c:v>0</c:v>
                </c:pt>
                <c:pt idx="2631" formatCode="#,##0.0">
                  <c:v>0</c:v>
                </c:pt>
                <c:pt idx="2632" formatCode="#,##0.0">
                  <c:v>0</c:v>
                </c:pt>
                <c:pt idx="2633" formatCode="#,##0.0">
                  <c:v>0</c:v>
                </c:pt>
                <c:pt idx="2634" formatCode="#,##0.0">
                  <c:v>0</c:v>
                </c:pt>
                <c:pt idx="2635" formatCode="#,##0.0">
                  <c:v>0</c:v>
                </c:pt>
                <c:pt idx="2636" formatCode="#,##0.0">
                  <c:v>0</c:v>
                </c:pt>
                <c:pt idx="2637" formatCode="#,##0.0">
                  <c:v>0</c:v>
                </c:pt>
                <c:pt idx="2638" formatCode="#,##0.0">
                  <c:v>0</c:v>
                </c:pt>
                <c:pt idx="2639" formatCode="#,##0.0">
                  <c:v>0</c:v>
                </c:pt>
                <c:pt idx="2640" formatCode="#,##0.0">
                  <c:v>0</c:v>
                </c:pt>
                <c:pt idx="2641" formatCode="#,##0.0">
                  <c:v>0</c:v>
                </c:pt>
                <c:pt idx="2642" formatCode="#,##0.0">
                  <c:v>0</c:v>
                </c:pt>
                <c:pt idx="2643" formatCode="#,##0.0">
                  <c:v>0</c:v>
                </c:pt>
                <c:pt idx="2644" formatCode="#,##0.0">
                  <c:v>0</c:v>
                </c:pt>
                <c:pt idx="2645" formatCode="#,##0.0">
                  <c:v>0</c:v>
                </c:pt>
                <c:pt idx="2646" formatCode="#,##0.0">
                  <c:v>0</c:v>
                </c:pt>
                <c:pt idx="2647" formatCode="#,##0.0">
                  <c:v>0</c:v>
                </c:pt>
                <c:pt idx="2648" formatCode="#,##0.0">
                  <c:v>0</c:v>
                </c:pt>
                <c:pt idx="2649" formatCode="#,##0.0">
                  <c:v>0</c:v>
                </c:pt>
                <c:pt idx="2650" formatCode="#,##0.0">
                  <c:v>0</c:v>
                </c:pt>
                <c:pt idx="2651" formatCode="#,##0.0">
                  <c:v>0</c:v>
                </c:pt>
                <c:pt idx="2652" formatCode="#,##0.0">
                  <c:v>0</c:v>
                </c:pt>
                <c:pt idx="2653" formatCode="#,##0.0">
                  <c:v>0</c:v>
                </c:pt>
                <c:pt idx="2654" formatCode="#,##0.0">
                  <c:v>0</c:v>
                </c:pt>
                <c:pt idx="2655" formatCode="#,##0.0">
                  <c:v>0</c:v>
                </c:pt>
                <c:pt idx="2656" formatCode="#,##0.0">
                  <c:v>0</c:v>
                </c:pt>
                <c:pt idx="2657" formatCode="#,##0.0">
                  <c:v>0</c:v>
                </c:pt>
                <c:pt idx="2658" formatCode="#,##0.0">
                  <c:v>0</c:v>
                </c:pt>
                <c:pt idx="2659" formatCode="#,##0.0">
                  <c:v>0</c:v>
                </c:pt>
                <c:pt idx="2660" formatCode="#,##0.0">
                  <c:v>0</c:v>
                </c:pt>
                <c:pt idx="2661" formatCode="#,##0.0">
                  <c:v>0</c:v>
                </c:pt>
                <c:pt idx="2662" formatCode="#,##0.0">
                  <c:v>0</c:v>
                </c:pt>
                <c:pt idx="2663" formatCode="#,##0.0">
                  <c:v>0</c:v>
                </c:pt>
                <c:pt idx="2664" formatCode="#,##0.0">
                  <c:v>0</c:v>
                </c:pt>
                <c:pt idx="2665" formatCode="#,##0.0">
                  <c:v>0</c:v>
                </c:pt>
                <c:pt idx="2666" formatCode="#,##0.0">
                  <c:v>0</c:v>
                </c:pt>
                <c:pt idx="2667" formatCode="#,##0.0">
                  <c:v>0</c:v>
                </c:pt>
                <c:pt idx="2668" formatCode="#,##0.0">
                  <c:v>0</c:v>
                </c:pt>
                <c:pt idx="2669" formatCode="#,##0.0">
                  <c:v>0</c:v>
                </c:pt>
                <c:pt idx="2670" formatCode="#,##0.0">
                  <c:v>0</c:v>
                </c:pt>
                <c:pt idx="2671" formatCode="#,##0.0">
                  <c:v>0</c:v>
                </c:pt>
                <c:pt idx="2672" formatCode="#,##0.0">
                  <c:v>0</c:v>
                </c:pt>
                <c:pt idx="2673" formatCode="#,##0.0">
                  <c:v>0</c:v>
                </c:pt>
                <c:pt idx="2674" formatCode="#,##0.0">
                  <c:v>0</c:v>
                </c:pt>
                <c:pt idx="2675" formatCode="#,##0.0">
                  <c:v>0</c:v>
                </c:pt>
                <c:pt idx="2676" formatCode="#,##0.0">
                  <c:v>0</c:v>
                </c:pt>
                <c:pt idx="2677" formatCode="#,##0.0">
                  <c:v>0</c:v>
                </c:pt>
                <c:pt idx="2678" formatCode="#,##0.0">
                  <c:v>0</c:v>
                </c:pt>
                <c:pt idx="2679" formatCode="#,##0.0">
                  <c:v>0</c:v>
                </c:pt>
                <c:pt idx="2683" formatCode="#,##0.0">
                  <c:v>0</c:v>
                </c:pt>
                <c:pt idx="2684" formatCode="#,##0.0">
                  <c:v>0</c:v>
                </c:pt>
                <c:pt idx="2685" formatCode="#,##0.0">
                  <c:v>0</c:v>
                </c:pt>
                <c:pt idx="2686" formatCode="#,##0.0">
                  <c:v>0</c:v>
                </c:pt>
                <c:pt idx="2687" formatCode="#,##0.0">
                  <c:v>0</c:v>
                </c:pt>
                <c:pt idx="2688" formatCode="#,##0.0">
                  <c:v>0</c:v>
                </c:pt>
                <c:pt idx="2689" formatCode="#,##0.0">
                  <c:v>0</c:v>
                </c:pt>
                <c:pt idx="2690" formatCode="#,##0.0">
                  <c:v>0</c:v>
                </c:pt>
                <c:pt idx="2691" formatCode="#,##0.0">
                  <c:v>0</c:v>
                </c:pt>
                <c:pt idx="2692" formatCode="#,##0.0">
                  <c:v>0</c:v>
                </c:pt>
                <c:pt idx="2693" formatCode="#,##0.0">
                  <c:v>0</c:v>
                </c:pt>
                <c:pt idx="2694" formatCode="#,##0.0">
                  <c:v>0</c:v>
                </c:pt>
                <c:pt idx="2695" formatCode="#,##0.0">
                  <c:v>0</c:v>
                </c:pt>
                <c:pt idx="2696" formatCode="#,##0.0">
                  <c:v>0</c:v>
                </c:pt>
                <c:pt idx="2697" formatCode="#,##0.0">
                  <c:v>0</c:v>
                </c:pt>
                <c:pt idx="2698" formatCode="#,##0.0">
                  <c:v>0</c:v>
                </c:pt>
                <c:pt idx="2699" formatCode="#,##0.0">
                  <c:v>0</c:v>
                </c:pt>
                <c:pt idx="2700" formatCode="#,##0.0">
                  <c:v>0</c:v>
                </c:pt>
                <c:pt idx="2701" formatCode="#,##0.0">
                  <c:v>0</c:v>
                </c:pt>
                <c:pt idx="2702" formatCode="#,##0.0">
                  <c:v>0</c:v>
                </c:pt>
                <c:pt idx="2703" formatCode="#,##0.0">
                  <c:v>0</c:v>
                </c:pt>
                <c:pt idx="2704" formatCode="#,##0.0">
                  <c:v>0</c:v>
                </c:pt>
                <c:pt idx="2705" formatCode="#,##0.0">
                  <c:v>0</c:v>
                </c:pt>
                <c:pt idx="2706" formatCode="#,##0.0">
                  <c:v>0</c:v>
                </c:pt>
                <c:pt idx="2707" formatCode="#,##0.0">
                  <c:v>0</c:v>
                </c:pt>
                <c:pt idx="2708" formatCode="#,##0.0">
                  <c:v>0</c:v>
                </c:pt>
                <c:pt idx="2709" formatCode="#,##0.0">
                  <c:v>0</c:v>
                </c:pt>
                <c:pt idx="2710" formatCode="#,##0.0">
                  <c:v>0</c:v>
                </c:pt>
                <c:pt idx="2711" formatCode="#,##0.0">
                  <c:v>0</c:v>
                </c:pt>
                <c:pt idx="2712" formatCode="#,##0.0">
                  <c:v>0</c:v>
                </c:pt>
                <c:pt idx="2713" formatCode="#,##0.0">
                  <c:v>0</c:v>
                </c:pt>
                <c:pt idx="2714" formatCode="#,##0.0">
                  <c:v>0</c:v>
                </c:pt>
                <c:pt idx="2715" formatCode="#,##0.0">
                  <c:v>0</c:v>
                </c:pt>
                <c:pt idx="2716" formatCode="#,##0.0">
                  <c:v>0</c:v>
                </c:pt>
                <c:pt idx="2717" formatCode="#,##0.0">
                  <c:v>0</c:v>
                </c:pt>
                <c:pt idx="2718" formatCode="#,##0.0">
                  <c:v>0</c:v>
                </c:pt>
                <c:pt idx="2719" formatCode="#,##0.0">
                  <c:v>0</c:v>
                </c:pt>
                <c:pt idx="2720" formatCode="#,##0.0">
                  <c:v>0</c:v>
                </c:pt>
                <c:pt idx="2721" formatCode="#,##0.0">
                  <c:v>0</c:v>
                </c:pt>
                <c:pt idx="2722" formatCode="#,##0.0">
                  <c:v>0</c:v>
                </c:pt>
                <c:pt idx="2723" formatCode="#,##0.0">
                  <c:v>0</c:v>
                </c:pt>
                <c:pt idx="2724" formatCode="#,##0.0">
                  <c:v>0</c:v>
                </c:pt>
                <c:pt idx="2725" formatCode="#,##0.0">
                  <c:v>0</c:v>
                </c:pt>
                <c:pt idx="2726" formatCode="#,##0.0">
                  <c:v>0</c:v>
                </c:pt>
                <c:pt idx="2727" formatCode="#,##0.0">
                  <c:v>0</c:v>
                </c:pt>
                <c:pt idx="2728" formatCode="#,##0.0">
                  <c:v>0</c:v>
                </c:pt>
                <c:pt idx="2729" formatCode="#,##0.0">
                  <c:v>0</c:v>
                </c:pt>
                <c:pt idx="2730" formatCode="#,##0.0">
                  <c:v>0</c:v>
                </c:pt>
                <c:pt idx="2731" formatCode="#,##0.0">
                  <c:v>0</c:v>
                </c:pt>
                <c:pt idx="2732" formatCode="#,##0.0">
                  <c:v>0</c:v>
                </c:pt>
                <c:pt idx="2733" formatCode="#,##0.0">
                  <c:v>0</c:v>
                </c:pt>
                <c:pt idx="2734" formatCode="#,##0.0">
                  <c:v>0</c:v>
                </c:pt>
                <c:pt idx="2735" formatCode="#,##0.0">
                  <c:v>0</c:v>
                </c:pt>
                <c:pt idx="2736" formatCode="#,##0.0">
                  <c:v>0</c:v>
                </c:pt>
                <c:pt idx="2737" formatCode="#,##0.0">
                  <c:v>0</c:v>
                </c:pt>
                <c:pt idx="2738" formatCode="#,##0.0">
                  <c:v>0</c:v>
                </c:pt>
                <c:pt idx="2739" formatCode="#,##0.0">
                  <c:v>0</c:v>
                </c:pt>
                <c:pt idx="2740" formatCode="#,##0.0">
                  <c:v>0</c:v>
                </c:pt>
                <c:pt idx="2741" formatCode="#,##0.0">
                  <c:v>0</c:v>
                </c:pt>
                <c:pt idx="2742" formatCode="#,##0.0">
                  <c:v>0</c:v>
                </c:pt>
                <c:pt idx="2743" formatCode="#,##0.0">
                  <c:v>0</c:v>
                </c:pt>
                <c:pt idx="2744" formatCode="#,##0.0">
                  <c:v>0</c:v>
                </c:pt>
                <c:pt idx="2745" formatCode="#,##0.0">
                  <c:v>0</c:v>
                </c:pt>
                <c:pt idx="2746" formatCode="#,##0.0">
                  <c:v>12332.234700000001</c:v>
                </c:pt>
              </c:numCache>
            </c:numRef>
          </c:val>
        </c:ser>
        <c:ser>
          <c:idx val="10"/>
          <c:order val="10"/>
          <c:tx>
            <c:strRef>
              <c:f>Тізбе!$N$3:$N$5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Тізбе!$N$6:$N$2760</c:f>
              <c:numCache>
                <c:formatCode>@</c:formatCode>
                <c:ptCount val="2747"/>
                <c:pt idx="0">
                  <c:v>0</c:v>
                </c:pt>
                <c:pt idx="3" formatCode="#,##0.0">
                  <c:v>6298.4629999999988</c:v>
                </c:pt>
                <c:pt idx="4" formatCode="#,##0.0">
                  <c:v>53.640999999999998</c:v>
                </c:pt>
                <c:pt idx="5" formatCode="#,##0.0">
                  <c:v>53.640999999999998</c:v>
                </c:pt>
                <c:pt idx="6" formatCode="#,##0.0">
                  <c:v>53.640999999999998</c:v>
                </c:pt>
                <c:pt idx="7" formatCode="#,##0.0">
                  <c:v>53.640999999999998</c:v>
                </c:pt>
                <c:pt idx="8" formatCode="#,##0.0">
                  <c:v>0</c:v>
                </c:pt>
                <c:pt idx="9" formatCode="#,##0.0">
                  <c:v>0</c:v>
                </c:pt>
                <c:pt idx="10" formatCode="#,##0.0">
                  <c:v>0</c:v>
                </c:pt>
                <c:pt idx="11" formatCode="#,##0.0">
                  <c:v>0</c:v>
                </c:pt>
                <c:pt idx="12" formatCode="#,##0.0">
                  <c:v>0</c:v>
                </c:pt>
                <c:pt idx="13" formatCode="#,##0.0">
                  <c:v>0</c:v>
                </c:pt>
                <c:pt idx="14" formatCode="#,##0.0">
                  <c:v>287.20499999999998</c:v>
                </c:pt>
                <c:pt idx="15" formatCode="#,##0.0">
                  <c:v>287.20499999999998</c:v>
                </c:pt>
                <c:pt idx="16" formatCode="#,##0.0">
                  <c:v>237.28899999999999</c:v>
                </c:pt>
                <c:pt idx="17" formatCode="#,##0.0">
                  <c:v>237.28899999999999</c:v>
                </c:pt>
                <c:pt idx="18" formatCode="#,##0.0">
                  <c:v>0</c:v>
                </c:pt>
                <c:pt idx="19" formatCode="#,##0.0">
                  <c:v>0</c:v>
                </c:pt>
                <c:pt idx="20" formatCode="#,##0.0">
                  <c:v>4.0270000000000001</c:v>
                </c:pt>
                <c:pt idx="21" formatCode="#,##0.0">
                  <c:v>4.0270000000000001</c:v>
                </c:pt>
                <c:pt idx="22" formatCode="#,##0.0">
                  <c:v>29.186</c:v>
                </c:pt>
                <c:pt idx="23" formatCode="#,##0.0">
                  <c:v>29.186</c:v>
                </c:pt>
                <c:pt idx="24" formatCode="#,##0.0">
                  <c:v>0</c:v>
                </c:pt>
                <c:pt idx="25" formatCode="#,##0.0">
                  <c:v>0</c:v>
                </c:pt>
                <c:pt idx="26" formatCode="#,##0.0">
                  <c:v>0</c:v>
                </c:pt>
                <c:pt idx="27" formatCode="#,##0.0">
                  <c:v>11.518000000000001</c:v>
                </c:pt>
                <c:pt idx="28" formatCode="#,##0.0">
                  <c:v>11.518000000000001</c:v>
                </c:pt>
                <c:pt idx="29" formatCode="#,##0.0">
                  <c:v>5.1849999999999996</c:v>
                </c:pt>
                <c:pt idx="30" formatCode="#,##0.0">
                  <c:v>5.1849999999999996</c:v>
                </c:pt>
                <c:pt idx="31" formatCode="#,##0.0">
                  <c:v>49.62</c:v>
                </c:pt>
                <c:pt idx="32" formatCode="#,##0.0">
                  <c:v>49.62</c:v>
                </c:pt>
                <c:pt idx="33" formatCode="#,##0.0">
                  <c:v>46.976999999999997</c:v>
                </c:pt>
                <c:pt idx="34" formatCode="#,##0.0">
                  <c:v>46.976999999999997</c:v>
                </c:pt>
                <c:pt idx="35" formatCode="#,##0.0">
                  <c:v>0</c:v>
                </c:pt>
                <c:pt idx="36" formatCode="#,##0.0">
                  <c:v>0</c:v>
                </c:pt>
                <c:pt idx="37" formatCode="#,##0.0">
                  <c:v>2.6429999999999998</c:v>
                </c:pt>
                <c:pt idx="38" formatCode="#,##0.0">
                  <c:v>2.6429999999999998</c:v>
                </c:pt>
                <c:pt idx="39" formatCode="#,##0.0">
                  <c:v>38.639999999999993</c:v>
                </c:pt>
                <c:pt idx="40" formatCode="#,##0.0">
                  <c:v>38.639999999999993</c:v>
                </c:pt>
                <c:pt idx="41" formatCode="#,##0.0">
                  <c:v>36.845999999999997</c:v>
                </c:pt>
                <c:pt idx="42" formatCode="#,##0.0">
                  <c:v>36.845999999999997</c:v>
                </c:pt>
                <c:pt idx="43" formatCode="#,##0.0">
                  <c:v>0</c:v>
                </c:pt>
                <c:pt idx="44" formatCode="#,##0.0">
                  <c:v>0</c:v>
                </c:pt>
                <c:pt idx="45" formatCode="#,##0.0">
                  <c:v>1.794</c:v>
                </c:pt>
                <c:pt idx="46" formatCode="#,##0.0">
                  <c:v>1.794</c:v>
                </c:pt>
                <c:pt idx="47" formatCode="#,##0.0">
                  <c:v>37.775000000000006</c:v>
                </c:pt>
                <c:pt idx="48" formatCode="#,##0.0">
                  <c:v>37.775000000000006</c:v>
                </c:pt>
                <c:pt idx="49" formatCode="#,##0.0">
                  <c:v>36.261000000000003</c:v>
                </c:pt>
                <c:pt idx="50" formatCode="#,##0.0">
                  <c:v>36.261000000000003</c:v>
                </c:pt>
                <c:pt idx="51" formatCode="#,##0.0">
                  <c:v>0</c:v>
                </c:pt>
                <c:pt idx="52" formatCode="#,##0.0">
                  <c:v>0</c:v>
                </c:pt>
                <c:pt idx="53" formatCode="#,##0.0">
                  <c:v>1.514</c:v>
                </c:pt>
                <c:pt idx="54" formatCode="#,##0.0">
                  <c:v>1.514</c:v>
                </c:pt>
                <c:pt idx="55" formatCode="#,##0.0">
                  <c:v>0</c:v>
                </c:pt>
                <c:pt idx="56" formatCode="#,##0.0">
                  <c:v>0</c:v>
                </c:pt>
                <c:pt idx="57" formatCode="#,##0.0">
                  <c:v>60.835000000000001</c:v>
                </c:pt>
                <c:pt idx="58" formatCode="#,##0.0">
                  <c:v>60.835000000000001</c:v>
                </c:pt>
                <c:pt idx="59" formatCode="#,##0.0">
                  <c:v>56.603999999999999</c:v>
                </c:pt>
                <c:pt idx="60" formatCode="#,##0.0">
                  <c:v>56.603999999999999</c:v>
                </c:pt>
                <c:pt idx="61" formatCode="#,##0.0">
                  <c:v>0</c:v>
                </c:pt>
                <c:pt idx="62" formatCode="#,##0.0">
                  <c:v>0</c:v>
                </c:pt>
                <c:pt idx="63" formatCode="#,##0.0">
                  <c:v>4.2309999999999999</c:v>
                </c:pt>
                <c:pt idx="64" formatCode="#,##0.0">
                  <c:v>4.2309999999999999</c:v>
                </c:pt>
                <c:pt idx="65" formatCode="#,##0.0">
                  <c:v>50.007999999999996</c:v>
                </c:pt>
                <c:pt idx="66" formatCode="#,##0.0">
                  <c:v>50.007999999999996</c:v>
                </c:pt>
                <c:pt idx="67" formatCode="#,##0.0">
                  <c:v>46.570999999999998</c:v>
                </c:pt>
                <c:pt idx="68" formatCode="#,##0.0">
                  <c:v>46.570999999999998</c:v>
                </c:pt>
                <c:pt idx="69" formatCode="#,##0.0">
                  <c:v>0</c:v>
                </c:pt>
                <c:pt idx="70" formatCode="#,##0.0">
                  <c:v>0</c:v>
                </c:pt>
                <c:pt idx="71" formatCode="#,##0.0">
                  <c:v>3.4369999999999998</c:v>
                </c:pt>
                <c:pt idx="72" formatCode="#,##0.0">
                  <c:v>3.4369999999999998</c:v>
                </c:pt>
                <c:pt idx="73" formatCode="#,##0.0">
                  <c:v>49.357999999999997</c:v>
                </c:pt>
                <c:pt idx="74" formatCode="#,##0.0">
                  <c:v>49.357999999999997</c:v>
                </c:pt>
                <c:pt idx="75" formatCode="#,##0.0">
                  <c:v>46.860999999999997</c:v>
                </c:pt>
                <c:pt idx="76" formatCode="#,##0.0">
                  <c:v>46.860999999999997</c:v>
                </c:pt>
                <c:pt idx="77" formatCode="#,##0.0">
                  <c:v>0</c:v>
                </c:pt>
                <c:pt idx="78" formatCode="#,##0.0">
                  <c:v>0</c:v>
                </c:pt>
                <c:pt idx="79" formatCode="#,##0.0">
                  <c:v>2.4969999999999999</c:v>
                </c:pt>
                <c:pt idx="80" formatCode="#,##0.0">
                  <c:v>2.4969999999999999</c:v>
                </c:pt>
                <c:pt idx="81" formatCode="#,##0.0">
                  <c:v>64.555000000000007</c:v>
                </c:pt>
                <c:pt idx="82" formatCode="#,##0.0">
                  <c:v>64.555000000000007</c:v>
                </c:pt>
                <c:pt idx="83" formatCode="#,##0.0">
                  <c:v>60.081000000000003</c:v>
                </c:pt>
                <c:pt idx="84" formatCode="#,##0.0">
                  <c:v>60.081000000000003</c:v>
                </c:pt>
                <c:pt idx="85" formatCode="#,##0.0">
                  <c:v>0</c:v>
                </c:pt>
                <c:pt idx="86" formatCode="#,##0.0">
                  <c:v>0</c:v>
                </c:pt>
                <c:pt idx="87" formatCode="#,##0.0">
                  <c:v>4.4740000000000002</c:v>
                </c:pt>
                <c:pt idx="88" formatCode="#,##0.0">
                  <c:v>4.4740000000000002</c:v>
                </c:pt>
                <c:pt idx="89" formatCode="#,##0.0">
                  <c:v>81.899999999999991</c:v>
                </c:pt>
                <c:pt idx="90" formatCode="#,##0.0">
                  <c:v>81.899999999999991</c:v>
                </c:pt>
                <c:pt idx="91" formatCode="#,##0.0">
                  <c:v>75.340999999999994</c:v>
                </c:pt>
                <c:pt idx="92" formatCode="#,##0.0">
                  <c:v>75.340999999999994</c:v>
                </c:pt>
                <c:pt idx="93" formatCode="#,##0.0">
                  <c:v>0</c:v>
                </c:pt>
                <c:pt idx="94" formatCode="#,##0.0">
                  <c:v>0</c:v>
                </c:pt>
                <c:pt idx="95" formatCode="#,##0.0">
                  <c:v>0</c:v>
                </c:pt>
                <c:pt idx="96" formatCode="#,##0.0">
                  <c:v>0</c:v>
                </c:pt>
                <c:pt idx="97" formatCode="#,##0.0">
                  <c:v>0</c:v>
                </c:pt>
                <c:pt idx="98" formatCode="#,##0.0">
                  <c:v>0</c:v>
                </c:pt>
                <c:pt idx="99" formatCode="#,##0.0">
                  <c:v>6.5590000000000002</c:v>
                </c:pt>
                <c:pt idx="100" formatCode="#,##0.0">
                  <c:v>6.5590000000000002</c:v>
                </c:pt>
                <c:pt idx="101" formatCode="#,##0.0">
                  <c:v>37.447000000000003</c:v>
                </c:pt>
                <c:pt idx="102" formatCode="#,##0.0">
                  <c:v>37.447000000000003</c:v>
                </c:pt>
                <c:pt idx="103" formatCode="#,##0.0">
                  <c:v>35.503</c:v>
                </c:pt>
                <c:pt idx="104" formatCode="#,##0.0">
                  <c:v>35.503</c:v>
                </c:pt>
                <c:pt idx="105" formatCode="#,##0.0">
                  <c:v>0</c:v>
                </c:pt>
                <c:pt idx="106" formatCode="#,##0.0">
                  <c:v>0</c:v>
                </c:pt>
                <c:pt idx="107" formatCode="#,##0.0">
                  <c:v>1.944</c:v>
                </c:pt>
                <c:pt idx="108" formatCode="#,##0.0">
                  <c:v>1.944</c:v>
                </c:pt>
                <c:pt idx="109" formatCode="#,##0.0">
                  <c:v>46.103000000000002</c:v>
                </c:pt>
                <c:pt idx="110" formatCode="#,##0.0">
                  <c:v>46.103000000000002</c:v>
                </c:pt>
                <c:pt idx="111" formatCode="#,##0.0">
                  <c:v>44.904000000000003</c:v>
                </c:pt>
                <c:pt idx="112" formatCode="#,##0.0">
                  <c:v>44.904000000000003</c:v>
                </c:pt>
                <c:pt idx="113" formatCode="#,##0.0">
                  <c:v>0</c:v>
                </c:pt>
                <c:pt idx="114" formatCode="#,##0.0">
                  <c:v>0</c:v>
                </c:pt>
                <c:pt idx="115" formatCode="#,##0.0">
                  <c:v>1.1990000000000001</c:v>
                </c:pt>
                <c:pt idx="116" formatCode="#,##0.0">
                  <c:v>1.1990000000000001</c:v>
                </c:pt>
                <c:pt idx="117" formatCode="#,##0.0">
                  <c:v>51.633000000000003</c:v>
                </c:pt>
                <c:pt idx="118" formatCode="#,##0.0">
                  <c:v>51.633000000000003</c:v>
                </c:pt>
                <c:pt idx="119" formatCode="#,##0.0">
                  <c:v>50.573</c:v>
                </c:pt>
                <c:pt idx="120" formatCode="#,##0.0">
                  <c:v>50.573</c:v>
                </c:pt>
                <c:pt idx="121" formatCode="#,##0.0">
                  <c:v>0</c:v>
                </c:pt>
                <c:pt idx="122" formatCode="#,##0.0">
                  <c:v>0</c:v>
                </c:pt>
                <c:pt idx="123" formatCode="#,##0.0">
                  <c:v>1.06</c:v>
                </c:pt>
                <c:pt idx="124" formatCode="#,##0.0">
                  <c:v>1.06</c:v>
                </c:pt>
                <c:pt idx="125" formatCode="#,##0.0">
                  <c:v>50.397999999999996</c:v>
                </c:pt>
                <c:pt idx="126" formatCode="#,##0.0">
                  <c:v>50.397999999999996</c:v>
                </c:pt>
                <c:pt idx="127" formatCode="#,##0.0">
                  <c:v>47.991</c:v>
                </c:pt>
                <c:pt idx="128" formatCode="#,##0.0">
                  <c:v>47.991</c:v>
                </c:pt>
                <c:pt idx="129" formatCode="#,##0.0">
                  <c:v>0</c:v>
                </c:pt>
                <c:pt idx="130" formatCode="#,##0.0">
                  <c:v>0</c:v>
                </c:pt>
                <c:pt idx="131" formatCode="#,##0.0">
                  <c:v>2.407</c:v>
                </c:pt>
                <c:pt idx="132" formatCode="#,##0.0">
                  <c:v>2.407</c:v>
                </c:pt>
                <c:pt idx="133" formatCode="#,##0.0">
                  <c:v>0</c:v>
                </c:pt>
                <c:pt idx="134" formatCode="#,##0.0">
                  <c:v>0</c:v>
                </c:pt>
                <c:pt idx="135" formatCode="#,##0.0">
                  <c:v>39.317999999999998</c:v>
                </c:pt>
                <c:pt idx="136" formatCode="#,##0.0">
                  <c:v>39.317999999999998</c:v>
                </c:pt>
                <c:pt idx="137" formatCode="#,##0.0">
                  <c:v>37.597999999999999</c:v>
                </c:pt>
                <c:pt idx="138" formatCode="#,##0.0">
                  <c:v>37.597999999999999</c:v>
                </c:pt>
                <c:pt idx="139" formatCode="#,##0.0">
                  <c:v>0</c:v>
                </c:pt>
                <c:pt idx="140" formatCode="#,##0.0">
                  <c:v>0</c:v>
                </c:pt>
                <c:pt idx="141" formatCode="#,##0.0">
                  <c:v>1.72</c:v>
                </c:pt>
                <c:pt idx="142" formatCode="#,##0.0">
                  <c:v>1.72</c:v>
                </c:pt>
                <c:pt idx="143" formatCode="#,##0.0">
                  <c:v>1016.7629999999998</c:v>
                </c:pt>
                <c:pt idx="144" formatCode="#,##0.0">
                  <c:v>1016.7629999999998</c:v>
                </c:pt>
                <c:pt idx="145" formatCode="#,##0.0">
                  <c:v>90.212000000000003</c:v>
                </c:pt>
                <c:pt idx="146" formatCode="#,##0.0">
                  <c:v>0</c:v>
                </c:pt>
                <c:pt idx="147" formatCode="#,##0.0">
                  <c:v>90.212000000000003</c:v>
                </c:pt>
                <c:pt idx="148" formatCode="#,##0.0">
                  <c:v>0</c:v>
                </c:pt>
                <c:pt idx="149" formatCode="#,##0.0">
                  <c:v>0</c:v>
                </c:pt>
                <c:pt idx="150" formatCode="#,##0.0">
                  <c:v>8.4179999999999993</c:v>
                </c:pt>
                <c:pt idx="151" formatCode="#,##0.0">
                  <c:v>8.4179999999999993</c:v>
                </c:pt>
                <c:pt idx="152" formatCode="#,##0.0">
                  <c:v>123.246</c:v>
                </c:pt>
                <c:pt idx="153" formatCode="#,##0.0">
                  <c:v>123.246</c:v>
                </c:pt>
                <c:pt idx="154" formatCode="#,##0.0">
                  <c:v>0</c:v>
                </c:pt>
                <c:pt idx="155" formatCode="#,##0.0">
                  <c:v>2.1840000000000002</c:v>
                </c:pt>
                <c:pt idx="156" formatCode="#,##0.0">
                  <c:v>2.1840000000000002</c:v>
                </c:pt>
                <c:pt idx="157" formatCode="#,##0.0">
                  <c:v>4.016</c:v>
                </c:pt>
                <c:pt idx="158" formatCode="#,##0.0">
                  <c:v>4.016</c:v>
                </c:pt>
                <c:pt idx="159" formatCode="#,##0.0">
                  <c:v>147.649</c:v>
                </c:pt>
                <c:pt idx="160" formatCode="#,##0.0">
                  <c:v>0</c:v>
                </c:pt>
                <c:pt idx="161" formatCode="#,##0.0">
                  <c:v>147.649</c:v>
                </c:pt>
                <c:pt idx="162" formatCode="#,##0.0">
                  <c:v>0</c:v>
                </c:pt>
                <c:pt idx="163" formatCode="#,##0.0">
                  <c:v>0</c:v>
                </c:pt>
                <c:pt idx="164" formatCode="#,##0.0">
                  <c:v>604.875</c:v>
                </c:pt>
                <c:pt idx="165" formatCode="#,##0.0">
                  <c:v>0</c:v>
                </c:pt>
                <c:pt idx="166" formatCode="#,##0.0">
                  <c:v>199.816</c:v>
                </c:pt>
                <c:pt idx="167" formatCode="#,##0.0">
                  <c:v>405.05900000000003</c:v>
                </c:pt>
                <c:pt idx="168" formatCode="#,##0.0">
                  <c:v>2.5070000000000001</c:v>
                </c:pt>
                <c:pt idx="169" formatCode="#,##0.0">
                  <c:v>2.5070000000000001</c:v>
                </c:pt>
                <c:pt idx="170" formatCode="#,##0.0">
                  <c:v>33.655999999999999</c:v>
                </c:pt>
                <c:pt idx="171" formatCode="#,##0.0">
                  <c:v>33.655999999999999</c:v>
                </c:pt>
                <c:pt idx="172" formatCode="#,##0.0">
                  <c:v>0</c:v>
                </c:pt>
                <c:pt idx="173" formatCode="#,##0.0">
                  <c:v>0</c:v>
                </c:pt>
                <c:pt idx="174" formatCode="#,##0.0">
                  <c:v>0</c:v>
                </c:pt>
                <c:pt idx="175" formatCode="#,##0.0">
                  <c:v>105.28700000000001</c:v>
                </c:pt>
                <c:pt idx="176" formatCode="#,##0.0">
                  <c:v>105.28700000000001</c:v>
                </c:pt>
                <c:pt idx="177" formatCode="#,##0.0">
                  <c:v>105.28700000000001</c:v>
                </c:pt>
                <c:pt idx="178" formatCode="#,##0.0">
                  <c:v>105.28700000000001</c:v>
                </c:pt>
                <c:pt idx="179" formatCode="#,##0.0">
                  <c:v>0</c:v>
                </c:pt>
                <c:pt idx="180" formatCode="#,##0.0">
                  <c:v>0</c:v>
                </c:pt>
                <c:pt idx="181" formatCode="#,##0.0">
                  <c:v>0</c:v>
                </c:pt>
                <c:pt idx="182" formatCode="#,##0.0">
                  <c:v>0</c:v>
                </c:pt>
                <c:pt idx="183" formatCode="#,##0.0">
                  <c:v>0</c:v>
                </c:pt>
                <c:pt idx="184" formatCode="#,##0.0">
                  <c:v>0</c:v>
                </c:pt>
                <c:pt idx="185" formatCode="#,##0.0">
                  <c:v>0</c:v>
                </c:pt>
                <c:pt idx="187" formatCode="#,##0.0">
                  <c:v>87.361999999999995</c:v>
                </c:pt>
                <c:pt idx="188" formatCode="#,##0.0">
                  <c:v>87.361999999999995</c:v>
                </c:pt>
                <c:pt idx="189" formatCode="#,##0.0">
                  <c:v>47.66</c:v>
                </c:pt>
                <c:pt idx="190" formatCode="#,##0.0">
                  <c:v>47.66</c:v>
                </c:pt>
                <c:pt idx="191" formatCode="#,##0.0">
                  <c:v>0</c:v>
                </c:pt>
                <c:pt idx="192" formatCode="#,##0.0">
                  <c:v>0</c:v>
                </c:pt>
                <c:pt idx="193" formatCode="#,##0.0">
                  <c:v>17.358000000000001</c:v>
                </c:pt>
                <c:pt idx="194" formatCode="#,##0.0">
                  <c:v>17.358000000000001</c:v>
                </c:pt>
                <c:pt idx="195" formatCode="#,##0.0">
                  <c:v>22.344000000000001</c:v>
                </c:pt>
                <c:pt idx="196" formatCode="#,##0.0">
                  <c:v>22.344000000000001</c:v>
                </c:pt>
                <c:pt idx="197" formatCode="#,##0.0">
                  <c:v>44.552</c:v>
                </c:pt>
                <c:pt idx="198" formatCode="#,##0.0">
                  <c:v>44.552</c:v>
                </c:pt>
                <c:pt idx="199" formatCode="#,##0.0">
                  <c:v>44.552</c:v>
                </c:pt>
                <c:pt idx="200" formatCode="#,##0.0">
                  <c:v>0</c:v>
                </c:pt>
                <c:pt idx="201" formatCode="#,##0.0">
                  <c:v>0</c:v>
                </c:pt>
                <c:pt idx="202" formatCode="#,##0.0">
                  <c:v>0</c:v>
                </c:pt>
                <c:pt idx="203" formatCode="#,##0.0">
                  <c:v>0</c:v>
                </c:pt>
                <c:pt idx="204" formatCode="#,##0.0">
                  <c:v>370.38600000000002</c:v>
                </c:pt>
                <c:pt idx="205" formatCode="#,##0.0">
                  <c:v>370.38600000000002</c:v>
                </c:pt>
                <c:pt idx="206" formatCode="#,##0.0">
                  <c:v>48.145000000000003</c:v>
                </c:pt>
                <c:pt idx="207" formatCode="#,##0.0">
                  <c:v>48.145000000000003</c:v>
                </c:pt>
                <c:pt idx="208" formatCode="#,##0.0">
                  <c:v>0</c:v>
                </c:pt>
                <c:pt idx="209" formatCode="#,##0.0">
                  <c:v>0</c:v>
                </c:pt>
                <c:pt idx="210" formatCode="#,##0.0">
                  <c:v>310.25900000000001</c:v>
                </c:pt>
                <c:pt idx="211" formatCode="#,##0.0">
                  <c:v>0</c:v>
                </c:pt>
                <c:pt idx="212" formatCode="#,##0.0">
                  <c:v>310.25900000000001</c:v>
                </c:pt>
                <c:pt idx="213" formatCode="#,##0.0">
                  <c:v>0</c:v>
                </c:pt>
                <c:pt idx="214" formatCode="#,##0.0">
                  <c:v>5</c:v>
                </c:pt>
                <c:pt idx="215" formatCode="#,##0.0">
                  <c:v>5</c:v>
                </c:pt>
                <c:pt idx="216" formatCode="#,##0.0">
                  <c:v>6.9820000000000002</c:v>
                </c:pt>
                <c:pt idx="217" formatCode="#,##0.0">
                  <c:v>6.9820000000000002</c:v>
                </c:pt>
                <c:pt idx="218" formatCode="#,##0.0">
                  <c:v>0</c:v>
                </c:pt>
                <c:pt idx="219" formatCode="#,##0.0">
                  <c:v>0</c:v>
                </c:pt>
                <c:pt idx="222" formatCode="#,##0.0">
                  <c:v>171.11500000000001</c:v>
                </c:pt>
                <c:pt idx="223" formatCode="#,##0.0">
                  <c:v>171.11500000000001</c:v>
                </c:pt>
                <c:pt idx="224" formatCode="#,##0.0">
                  <c:v>165.11500000000001</c:v>
                </c:pt>
                <c:pt idx="225" formatCode="#,##0.0">
                  <c:v>0</c:v>
                </c:pt>
                <c:pt idx="226" formatCode="#,##0.0">
                  <c:v>165.11500000000001</c:v>
                </c:pt>
                <c:pt idx="227" formatCode="#,##0.0">
                  <c:v>0</c:v>
                </c:pt>
                <c:pt idx="228" formatCode="#,##0.0">
                  <c:v>6</c:v>
                </c:pt>
                <c:pt idx="229" formatCode="#,##0.0">
                  <c:v>6</c:v>
                </c:pt>
                <c:pt idx="230" formatCode="#,##0.0">
                  <c:v>40.283000000000001</c:v>
                </c:pt>
                <c:pt idx="231" formatCode="#,##0.0">
                  <c:v>40.283000000000001</c:v>
                </c:pt>
                <c:pt idx="232" formatCode="#,##0.0">
                  <c:v>40.283000000000001</c:v>
                </c:pt>
                <c:pt idx="233" formatCode="#,##0.0">
                  <c:v>0</c:v>
                </c:pt>
                <c:pt idx="234" formatCode="#,##0.0">
                  <c:v>40.283000000000001</c:v>
                </c:pt>
                <c:pt idx="235" formatCode="#,##0.0">
                  <c:v>0</c:v>
                </c:pt>
                <c:pt idx="236" formatCode="#,##0.0">
                  <c:v>0</c:v>
                </c:pt>
                <c:pt idx="237" formatCode="#,##0.0">
                  <c:v>7.5730000000000004</c:v>
                </c:pt>
                <c:pt idx="238" formatCode="#,##0.0">
                  <c:v>7.5730000000000004</c:v>
                </c:pt>
                <c:pt idx="239" formatCode="#,##0.0">
                  <c:v>7.5730000000000004</c:v>
                </c:pt>
                <c:pt idx="240" formatCode="#,##0.0">
                  <c:v>7.5730000000000004</c:v>
                </c:pt>
                <c:pt idx="241" formatCode="#,##0.0">
                  <c:v>484.70099999999996</c:v>
                </c:pt>
                <c:pt idx="242" formatCode="#,##0.0">
                  <c:v>484.70099999999996</c:v>
                </c:pt>
                <c:pt idx="243" formatCode="#,##0.0">
                  <c:v>97.644999999999996</c:v>
                </c:pt>
                <c:pt idx="244" formatCode="#,##0.0">
                  <c:v>0</c:v>
                </c:pt>
                <c:pt idx="245" formatCode="#,##0.0">
                  <c:v>97.644999999999996</c:v>
                </c:pt>
                <c:pt idx="246" formatCode="#,##0.0">
                  <c:v>0</c:v>
                </c:pt>
                <c:pt idx="247" formatCode="#,##0.0">
                  <c:v>310.5</c:v>
                </c:pt>
                <c:pt idx="248" formatCode="#,##0.0">
                  <c:v>310.5</c:v>
                </c:pt>
                <c:pt idx="249" formatCode="#,##0.0">
                  <c:v>76.555999999999997</c:v>
                </c:pt>
                <c:pt idx="250" formatCode="#,##0.0">
                  <c:v>76.555999999999997</c:v>
                </c:pt>
                <c:pt idx="251" formatCode="#,##0.0">
                  <c:v>0</c:v>
                </c:pt>
                <c:pt idx="252" formatCode="#,##0.0">
                  <c:v>54.670999999999999</c:v>
                </c:pt>
                <c:pt idx="253" formatCode="#,##0.0">
                  <c:v>54.670999999999999</c:v>
                </c:pt>
                <c:pt idx="254" formatCode="#,##0.0">
                  <c:v>49.670999999999999</c:v>
                </c:pt>
                <c:pt idx="255" formatCode="#,##0.0">
                  <c:v>49.670999999999999</c:v>
                </c:pt>
                <c:pt idx="256" formatCode="#,##0.0">
                  <c:v>0</c:v>
                </c:pt>
                <c:pt idx="257" formatCode="#,##0.0">
                  <c:v>0</c:v>
                </c:pt>
                <c:pt idx="258" formatCode="#,##0.0">
                  <c:v>5</c:v>
                </c:pt>
                <c:pt idx="259" formatCode="#,##0.0">
                  <c:v>5</c:v>
                </c:pt>
                <c:pt idx="260" formatCode="#,##0.0">
                  <c:v>0</c:v>
                </c:pt>
                <c:pt idx="261" formatCode="#,##0.0">
                  <c:v>0</c:v>
                </c:pt>
                <c:pt idx="262" formatCode="#,##0.0">
                  <c:v>0</c:v>
                </c:pt>
                <c:pt idx="263" formatCode="#,##0.0">
                  <c:v>0</c:v>
                </c:pt>
                <c:pt idx="264" formatCode="#,##0.0">
                  <c:v>718.58699999999999</c:v>
                </c:pt>
                <c:pt idx="265" formatCode="#,##0.0">
                  <c:v>718.58699999999999</c:v>
                </c:pt>
                <c:pt idx="266" formatCode="#,##0.0">
                  <c:v>120.20699999999999</c:v>
                </c:pt>
                <c:pt idx="267" formatCode="#,##0.0">
                  <c:v>77.637</c:v>
                </c:pt>
                <c:pt idx="268" formatCode="#,##0.0">
                  <c:v>42.57</c:v>
                </c:pt>
                <c:pt idx="269" formatCode="#,##0.0">
                  <c:v>0</c:v>
                </c:pt>
                <c:pt idx="270" formatCode="#,##0.0">
                  <c:v>0</c:v>
                </c:pt>
                <c:pt idx="271" formatCode="#,##0.0">
                  <c:v>0</c:v>
                </c:pt>
                <c:pt idx="272" formatCode="#,##0.0">
                  <c:v>0</c:v>
                </c:pt>
                <c:pt idx="273" formatCode="#,##0.0">
                  <c:v>169.352</c:v>
                </c:pt>
                <c:pt idx="274" formatCode="#,##0.0">
                  <c:v>169.352</c:v>
                </c:pt>
                <c:pt idx="275" formatCode="#,##0.0">
                  <c:v>0</c:v>
                </c:pt>
                <c:pt idx="276" formatCode="#,##0.0">
                  <c:v>0</c:v>
                </c:pt>
                <c:pt idx="277" formatCode="#,##0.0">
                  <c:v>0.01</c:v>
                </c:pt>
                <c:pt idx="278" formatCode="#,##0.0">
                  <c:v>0.01</c:v>
                </c:pt>
                <c:pt idx="279" formatCode="#,##0.0">
                  <c:v>1.8</c:v>
                </c:pt>
                <c:pt idx="280" formatCode="#,##0.0">
                  <c:v>1.8</c:v>
                </c:pt>
                <c:pt idx="281" formatCode="#,##0.0">
                  <c:v>11.903</c:v>
                </c:pt>
                <c:pt idx="282" formatCode="#,##0.0">
                  <c:v>11.903</c:v>
                </c:pt>
                <c:pt idx="283" formatCode="#,##0.0">
                  <c:v>15.315</c:v>
                </c:pt>
                <c:pt idx="284" formatCode="#,##0.0">
                  <c:v>15.315</c:v>
                </c:pt>
                <c:pt idx="285" formatCode="#,##0.0">
                  <c:v>0</c:v>
                </c:pt>
                <c:pt idx="286" formatCode="#,##0.0">
                  <c:v>400</c:v>
                </c:pt>
                <c:pt idx="287" formatCode="#,##0.0">
                  <c:v>220.8</c:v>
                </c:pt>
                <c:pt idx="288" formatCode="#,##0.0">
                  <c:v>16</c:v>
                </c:pt>
                <c:pt idx="289" formatCode="#,##0.0">
                  <c:v>0</c:v>
                </c:pt>
                <c:pt idx="290" formatCode="#,##0.0">
                  <c:v>163.19999999999999</c:v>
                </c:pt>
                <c:pt idx="291" formatCode="#,##0.0">
                  <c:v>0</c:v>
                </c:pt>
                <c:pt idx="292" formatCode="#,##0.0">
                  <c:v>1985.6899999999998</c:v>
                </c:pt>
                <c:pt idx="293" formatCode="#,##0.0">
                  <c:v>1985.6899999999998</c:v>
                </c:pt>
                <c:pt idx="294" formatCode="#,##0.0">
                  <c:v>118.19499999999999</c:v>
                </c:pt>
                <c:pt idx="295" formatCode="#,##0.0">
                  <c:v>118.19499999999999</c:v>
                </c:pt>
                <c:pt idx="296" formatCode="#,##0.0">
                  <c:v>0</c:v>
                </c:pt>
                <c:pt idx="297" formatCode="#,##0.0">
                  <c:v>0</c:v>
                </c:pt>
                <c:pt idx="298" formatCode="#,##0.0">
                  <c:v>114.286</c:v>
                </c:pt>
                <c:pt idx="299" formatCode="#,##0.0">
                  <c:v>114.286</c:v>
                </c:pt>
                <c:pt idx="300" formatCode="#,##0.0">
                  <c:v>0</c:v>
                </c:pt>
                <c:pt idx="301" formatCode="#,##0.0">
                  <c:v>0</c:v>
                </c:pt>
                <c:pt idx="302" formatCode="#,##0.0">
                  <c:v>0</c:v>
                </c:pt>
                <c:pt idx="303" formatCode="#,##0.0">
                  <c:v>36.505000000000003</c:v>
                </c:pt>
                <c:pt idx="304" formatCode="#,##0.0">
                  <c:v>36.505000000000003</c:v>
                </c:pt>
                <c:pt idx="305" formatCode="#,##0.0">
                  <c:v>0</c:v>
                </c:pt>
                <c:pt idx="306" formatCode="#,##0.0">
                  <c:v>0</c:v>
                </c:pt>
                <c:pt idx="307" formatCode="#,##0.0">
                  <c:v>8.0660000000000007</c:v>
                </c:pt>
                <c:pt idx="308" formatCode="#,##0.0">
                  <c:v>8.0660000000000007</c:v>
                </c:pt>
                <c:pt idx="309" formatCode="#,##0.0">
                  <c:v>1306.7819999999999</c:v>
                </c:pt>
                <c:pt idx="310" formatCode="#,##0.0">
                  <c:v>155.785</c:v>
                </c:pt>
                <c:pt idx="311" formatCode="#,##0.0">
                  <c:v>218.36500000000001</c:v>
                </c:pt>
                <c:pt idx="312" formatCode="#,##0.0">
                  <c:v>82.474000000000004</c:v>
                </c:pt>
                <c:pt idx="313" formatCode="#,##0.0">
                  <c:v>850.15800000000002</c:v>
                </c:pt>
                <c:pt idx="314" formatCode="#,##0.0">
                  <c:v>0</c:v>
                </c:pt>
                <c:pt idx="315" formatCode="#,##0.0">
                  <c:v>0</c:v>
                </c:pt>
                <c:pt idx="316" formatCode="#,##0.0">
                  <c:v>0</c:v>
                </c:pt>
                <c:pt idx="317" formatCode="#,##0.0">
                  <c:v>0</c:v>
                </c:pt>
                <c:pt idx="318" formatCode="#,##0.0">
                  <c:v>0</c:v>
                </c:pt>
                <c:pt idx="319" formatCode="#,##0.0">
                  <c:v>0</c:v>
                </c:pt>
                <c:pt idx="320" formatCode="#,##0.0">
                  <c:v>0</c:v>
                </c:pt>
                <c:pt idx="321" formatCode="#,##0.0">
                  <c:v>0</c:v>
                </c:pt>
                <c:pt idx="322" formatCode="#,##0.0">
                  <c:v>0</c:v>
                </c:pt>
                <c:pt idx="323" formatCode="#,##0.0">
                  <c:v>5</c:v>
                </c:pt>
                <c:pt idx="324" formatCode="#,##0.0">
                  <c:v>5</c:v>
                </c:pt>
                <c:pt idx="325" formatCode="#,##0.0">
                  <c:v>16.314</c:v>
                </c:pt>
                <c:pt idx="326" formatCode="#,##0.0">
                  <c:v>16.314</c:v>
                </c:pt>
                <c:pt idx="327" formatCode="#,##0.0">
                  <c:v>0</c:v>
                </c:pt>
                <c:pt idx="328" formatCode="#,##0.0">
                  <c:v>0</c:v>
                </c:pt>
                <c:pt idx="329" formatCode="#,##0.0">
                  <c:v>24</c:v>
                </c:pt>
                <c:pt idx="330" formatCode="#,##0.0">
                  <c:v>24</c:v>
                </c:pt>
                <c:pt idx="331" formatCode="#,##0.0">
                  <c:v>355.77499999999998</c:v>
                </c:pt>
                <c:pt idx="332" formatCode="#,##0.0">
                  <c:v>1</c:v>
                </c:pt>
                <c:pt idx="333" formatCode="#,##0.0">
                  <c:v>0</c:v>
                </c:pt>
                <c:pt idx="334" formatCode="#,##0.0">
                  <c:v>354.77499999999998</c:v>
                </c:pt>
                <c:pt idx="335" formatCode="#,##0.0">
                  <c:v>0</c:v>
                </c:pt>
                <c:pt idx="336" formatCode="#,##0.0">
                  <c:v>0</c:v>
                </c:pt>
                <c:pt idx="337" formatCode="#,##0.0">
                  <c:v>0</c:v>
                </c:pt>
                <c:pt idx="338" formatCode="#,##0.0">
                  <c:v>0</c:v>
                </c:pt>
                <c:pt idx="339" formatCode="#,##0.0">
                  <c:v>0</c:v>
                </c:pt>
                <c:pt idx="340" formatCode="#,##0.0">
                  <c:v>0</c:v>
                </c:pt>
                <c:pt idx="341" formatCode="#,##0.0">
                  <c:v>0</c:v>
                </c:pt>
                <c:pt idx="342" formatCode="#,##0.0">
                  <c:v>0</c:v>
                </c:pt>
                <c:pt idx="343" formatCode="#,##0.0">
                  <c:v>0</c:v>
                </c:pt>
                <c:pt idx="344" formatCode="#,##0.0">
                  <c:v>0</c:v>
                </c:pt>
                <c:pt idx="345" formatCode="#,##0.0">
                  <c:v>0</c:v>
                </c:pt>
                <c:pt idx="346" formatCode="#,##0.0">
                  <c:v>0.76700000000000002</c:v>
                </c:pt>
                <c:pt idx="347" formatCode="#,##0.0">
                  <c:v>0.76700000000000002</c:v>
                </c:pt>
                <c:pt idx="348" formatCode="#,##0.0">
                  <c:v>213.05700000000002</c:v>
                </c:pt>
                <c:pt idx="349" formatCode="#,##0.0">
                  <c:v>213.05700000000002</c:v>
                </c:pt>
                <c:pt idx="350" formatCode="#,##0.0">
                  <c:v>73.478999999999999</c:v>
                </c:pt>
                <c:pt idx="351" formatCode="#,##0.0">
                  <c:v>73.478999999999999</c:v>
                </c:pt>
                <c:pt idx="352" formatCode="#,##0.0">
                  <c:v>139.578</c:v>
                </c:pt>
                <c:pt idx="353" formatCode="#,##0.0">
                  <c:v>139.578</c:v>
                </c:pt>
                <c:pt idx="354" formatCode="#,##0.0">
                  <c:v>0</c:v>
                </c:pt>
                <c:pt idx="355" formatCode="#,##0.0">
                  <c:v>0</c:v>
                </c:pt>
                <c:pt idx="356" formatCode="#,##0.0">
                  <c:v>0</c:v>
                </c:pt>
                <c:pt idx="357" formatCode="#,##0.0">
                  <c:v>0</c:v>
                </c:pt>
                <c:pt idx="360" formatCode="#,##0.0">
                  <c:v>4386.3296999999993</c:v>
                </c:pt>
                <c:pt idx="361" formatCode="#,##0.0">
                  <c:v>1125.962</c:v>
                </c:pt>
                <c:pt idx="362" formatCode="#,##0.0">
                  <c:v>168.899</c:v>
                </c:pt>
                <c:pt idx="363" formatCode="#,##0.0">
                  <c:v>0</c:v>
                </c:pt>
                <c:pt idx="364" formatCode="#,##0.0">
                  <c:v>168.899</c:v>
                </c:pt>
                <c:pt idx="365" formatCode="#,##0.0">
                  <c:v>0</c:v>
                </c:pt>
                <c:pt idx="366" formatCode="#,##0.0">
                  <c:v>0</c:v>
                </c:pt>
                <c:pt idx="367" formatCode="#,##0.0">
                  <c:v>330.89100000000002</c:v>
                </c:pt>
                <c:pt idx="368" formatCode="#,##0.0">
                  <c:v>330.89100000000002</c:v>
                </c:pt>
                <c:pt idx="369" formatCode="#,##0.0">
                  <c:v>0</c:v>
                </c:pt>
                <c:pt idx="370" formatCode="#,##0.0">
                  <c:v>2.35</c:v>
                </c:pt>
                <c:pt idx="371" formatCode="#,##0.0">
                  <c:v>2.35</c:v>
                </c:pt>
                <c:pt idx="372" formatCode="#,##0.0">
                  <c:v>0</c:v>
                </c:pt>
                <c:pt idx="373" formatCode="#,##0.0">
                  <c:v>500</c:v>
                </c:pt>
                <c:pt idx="374" formatCode="#,##0.0">
                  <c:v>500</c:v>
                </c:pt>
                <c:pt idx="375" formatCode="#,##0.0">
                  <c:v>123.822</c:v>
                </c:pt>
                <c:pt idx="376" formatCode="#,##0.0">
                  <c:v>0</c:v>
                </c:pt>
                <c:pt idx="377" formatCode="#,##0.0">
                  <c:v>123.822</c:v>
                </c:pt>
                <c:pt idx="378" formatCode="#,##0.0">
                  <c:v>952.89799999999991</c:v>
                </c:pt>
                <c:pt idx="379" formatCode="#,##0.0">
                  <c:v>946.85299999999995</c:v>
                </c:pt>
                <c:pt idx="380" formatCode="#,##0.0">
                  <c:v>137.46700000000001</c:v>
                </c:pt>
                <c:pt idx="381" formatCode="#,##0.0">
                  <c:v>809.38599999999997</c:v>
                </c:pt>
                <c:pt idx="382" formatCode="#,##0.0">
                  <c:v>0</c:v>
                </c:pt>
                <c:pt idx="383" formatCode="#,##0.0">
                  <c:v>0</c:v>
                </c:pt>
                <c:pt idx="384" formatCode="#,##0.0">
                  <c:v>0</c:v>
                </c:pt>
                <c:pt idx="385" formatCode="#,##0.0">
                  <c:v>6.0449999999999999</c:v>
                </c:pt>
                <c:pt idx="386" formatCode="#,##0.0">
                  <c:v>549.57850000000008</c:v>
                </c:pt>
                <c:pt idx="387" formatCode="#,##0.0">
                  <c:v>528.15350000000001</c:v>
                </c:pt>
                <c:pt idx="388" formatCode="#,##0.0">
                  <c:v>65.215500000000006</c:v>
                </c:pt>
                <c:pt idx="389" formatCode="#,##0.0">
                  <c:v>462.93799999999999</c:v>
                </c:pt>
                <c:pt idx="390" formatCode="#,##0.0">
                  <c:v>0</c:v>
                </c:pt>
                <c:pt idx="391" formatCode="#,##0.0">
                  <c:v>17.402000000000001</c:v>
                </c:pt>
                <c:pt idx="392" formatCode="#,##0.0">
                  <c:v>17.402000000000001</c:v>
                </c:pt>
                <c:pt idx="393" formatCode="#,##0.0">
                  <c:v>0</c:v>
                </c:pt>
                <c:pt idx="394" formatCode="#,##0.0">
                  <c:v>4.0229999999999997</c:v>
                </c:pt>
                <c:pt idx="395" formatCode="#,##0.0">
                  <c:v>208.90549999999999</c:v>
                </c:pt>
                <c:pt idx="396" formatCode="#,##0.0">
                  <c:v>185.70599999999999</c:v>
                </c:pt>
                <c:pt idx="397" formatCode="#,##0.0">
                  <c:v>43.368000000000002</c:v>
                </c:pt>
                <c:pt idx="398" formatCode="#,##0.0">
                  <c:v>142.33799999999999</c:v>
                </c:pt>
                <c:pt idx="399" formatCode="#,##0.0">
                  <c:v>0</c:v>
                </c:pt>
                <c:pt idx="400" formatCode="#,##0.0">
                  <c:v>0</c:v>
                </c:pt>
                <c:pt idx="401" formatCode="#,##0.0">
                  <c:v>18.065999999999999</c:v>
                </c:pt>
                <c:pt idx="402" formatCode="#,##0.0">
                  <c:v>18.065999999999999</c:v>
                </c:pt>
                <c:pt idx="403" formatCode="#,##0.0">
                  <c:v>0</c:v>
                </c:pt>
                <c:pt idx="404" formatCode="#,##0.0">
                  <c:v>5.1334999999999997</c:v>
                </c:pt>
                <c:pt idx="405" formatCode="#,##0.0">
                  <c:v>542.54889999999989</c:v>
                </c:pt>
                <c:pt idx="406" formatCode="#,##0.0">
                  <c:v>518.22239999999999</c:v>
                </c:pt>
                <c:pt idx="407" formatCode="#,##0.0">
                  <c:v>70.796400000000006</c:v>
                </c:pt>
                <c:pt idx="408" formatCode="#,##0.0">
                  <c:v>447.42599999999999</c:v>
                </c:pt>
                <c:pt idx="409" formatCode="#,##0.0">
                  <c:v>0</c:v>
                </c:pt>
                <c:pt idx="410" formatCode="#,##0.0">
                  <c:v>0</c:v>
                </c:pt>
                <c:pt idx="411" formatCode="#,##0.0">
                  <c:v>1.28</c:v>
                </c:pt>
                <c:pt idx="412" formatCode="#,##0.0">
                  <c:v>0</c:v>
                </c:pt>
                <c:pt idx="413" formatCode="#,##0.0">
                  <c:v>1.28</c:v>
                </c:pt>
                <c:pt idx="414" formatCode="#,##0.0">
                  <c:v>0</c:v>
                </c:pt>
                <c:pt idx="415" formatCode="#,##0.0">
                  <c:v>20.28</c:v>
                </c:pt>
                <c:pt idx="416" formatCode="#,##0.0">
                  <c:v>20.28</c:v>
                </c:pt>
                <c:pt idx="417" formatCode="#,##0.0">
                  <c:v>0</c:v>
                </c:pt>
                <c:pt idx="418" formatCode="#,##0.0">
                  <c:v>2.7665000000000002</c:v>
                </c:pt>
                <c:pt idx="419" formatCode="#,##0.0">
                  <c:v>596.04219999999998</c:v>
                </c:pt>
                <c:pt idx="420" formatCode="#,##0.0">
                  <c:v>569.33889999999997</c:v>
                </c:pt>
                <c:pt idx="421" formatCode="#,##0.0">
                  <c:v>72.7119</c:v>
                </c:pt>
                <c:pt idx="422" formatCode="#,##0.0">
                  <c:v>496.62700000000001</c:v>
                </c:pt>
                <c:pt idx="423" formatCode="#,##0.0">
                  <c:v>0</c:v>
                </c:pt>
                <c:pt idx="424" formatCode="#,##0.0">
                  <c:v>0</c:v>
                </c:pt>
                <c:pt idx="425" formatCode="#,##0.0">
                  <c:v>20.954999999999998</c:v>
                </c:pt>
                <c:pt idx="426" formatCode="#,##0.0">
                  <c:v>20.954999999999998</c:v>
                </c:pt>
                <c:pt idx="427" formatCode="#,##0.0">
                  <c:v>0</c:v>
                </c:pt>
                <c:pt idx="428" formatCode="#,##0.0">
                  <c:v>5.7483000000000004</c:v>
                </c:pt>
                <c:pt idx="429" formatCode="#,##0.0">
                  <c:v>410.39460000000003</c:v>
                </c:pt>
                <c:pt idx="430" formatCode="#,##0.0">
                  <c:v>385.06820000000005</c:v>
                </c:pt>
                <c:pt idx="431" formatCode="#,##0.0">
                  <c:v>71.033199999999994</c:v>
                </c:pt>
                <c:pt idx="432" formatCode="#,##0.0">
                  <c:v>314.03500000000003</c:v>
                </c:pt>
                <c:pt idx="433" formatCode="#,##0.0">
                  <c:v>0</c:v>
                </c:pt>
                <c:pt idx="434" formatCode="#,##0.0">
                  <c:v>0</c:v>
                </c:pt>
                <c:pt idx="435" formatCode="#,##0.0">
                  <c:v>2.33</c:v>
                </c:pt>
                <c:pt idx="436" formatCode="#,##0.0">
                  <c:v>0</c:v>
                </c:pt>
                <c:pt idx="437" formatCode="#,##0.0">
                  <c:v>2.33</c:v>
                </c:pt>
                <c:pt idx="438" formatCode="#,##0.0">
                  <c:v>0</c:v>
                </c:pt>
                <c:pt idx="439" formatCode="#,##0.0">
                  <c:v>18.079999999999998</c:v>
                </c:pt>
                <c:pt idx="440" formatCode="#,##0.0">
                  <c:v>18.079999999999998</c:v>
                </c:pt>
                <c:pt idx="441" formatCode="#,##0.0">
                  <c:v>0</c:v>
                </c:pt>
                <c:pt idx="442" formatCode="#,##0.0">
                  <c:v>4.9164000000000003</c:v>
                </c:pt>
                <c:pt idx="443" formatCode="#,##0.0">
                  <c:v>7313.3099999999995</c:v>
                </c:pt>
                <c:pt idx="444" formatCode="#,##0.0">
                  <c:v>7313.3099999999995</c:v>
                </c:pt>
                <c:pt idx="445" formatCode="#,##0.0">
                  <c:v>144.95400000000001</c:v>
                </c:pt>
                <c:pt idx="446" formatCode="#,##0.0">
                  <c:v>144.95400000000001</c:v>
                </c:pt>
                <c:pt idx="447" formatCode="#,##0.0">
                  <c:v>25.876999999999999</c:v>
                </c:pt>
                <c:pt idx="448" formatCode="#,##0.0">
                  <c:v>25.876999999999999</c:v>
                </c:pt>
                <c:pt idx="449" formatCode="#,##0.0">
                  <c:v>0.23899999999999999</c:v>
                </c:pt>
                <c:pt idx="450" formatCode="#,##0.0">
                  <c:v>0.23899999999999999</c:v>
                </c:pt>
                <c:pt idx="451" formatCode="#,##0.0">
                  <c:v>95.534999999999997</c:v>
                </c:pt>
                <c:pt idx="452" formatCode="#,##0.0">
                  <c:v>95.534999999999997</c:v>
                </c:pt>
                <c:pt idx="453" formatCode="#,##0.0">
                  <c:v>17.234000000000002</c:v>
                </c:pt>
                <c:pt idx="454" formatCode="#,##0.0">
                  <c:v>17.234000000000002</c:v>
                </c:pt>
                <c:pt idx="455" formatCode="#,##0.0">
                  <c:v>487.721</c:v>
                </c:pt>
                <c:pt idx="456" formatCode="#,##0.0">
                  <c:v>487.721</c:v>
                </c:pt>
                <c:pt idx="457" formatCode="#,##0.0">
                  <c:v>22.731999999999999</c:v>
                </c:pt>
                <c:pt idx="458" formatCode="#,##0.0">
                  <c:v>22.731999999999999</c:v>
                </c:pt>
                <c:pt idx="459" formatCode="#,##0.0">
                  <c:v>5903.5720000000001</c:v>
                </c:pt>
                <c:pt idx="460" formatCode="#,##0.0">
                  <c:v>1514.345</c:v>
                </c:pt>
                <c:pt idx="461" formatCode="#,##0.0">
                  <c:v>4389.2269999999999</c:v>
                </c:pt>
                <c:pt idx="462" formatCode="#,##0.0">
                  <c:v>18.045000000000002</c:v>
                </c:pt>
                <c:pt idx="463" formatCode="#,##0.0">
                  <c:v>18.045000000000002</c:v>
                </c:pt>
                <c:pt idx="464" formatCode="#,##0.0">
                  <c:v>13.272</c:v>
                </c:pt>
                <c:pt idx="465" formatCode="#,##0.0">
                  <c:v>13.272</c:v>
                </c:pt>
                <c:pt idx="466" formatCode="#,##0.0">
                  <c:v>576.07600000000002</c:v>
                </c:pt>
                <c:pt idx="467" formatCode="#,##0.0">
                  <c:v>576.07600000000002</c:v>
                </c:pt>
                <c:pt idx="468" formatCode="#,##0.0">
                  <c:v>0</c:v>
                </c:pt>
                <c:pt idx="469" formatCode="#,##0.0">
                  <c:v>0</c:v>
                </c:pt>
                <c:pt idx="470" formatCode="#,##0.0">
                  <c:v>8.0530000000000008</c:v>
                </c:pt>
                <c:pt idx="471" formatCode="#,##0.0">
                  <c:v>8.0530000000000008</c:v>
                </c:pt>
                <c:pt idx="472" formatCode="#,##0.0">
                  <c:v>0</c:v>
                </c:pt>
                <c:pt idx="473" formatCode="#,##0.0">
                  <c:v>0</c:v>
                </c:pt>
                <c:pt idx="474" formatCode="#,##0.0">
                  <c:v>0</c:v>
                </c:pt>
                <c:pt idx="475" formatCode="#,##0.0">
                  <c:v>0</c:v>
                </c:pt>
                <c:pt idx="476" formatCode="#,##0.0">
                  <c:v>0</c:v>
                </c:pt>
                <c:pt idx="477" formatCode="#,##0.0">
                  <c:v>0</c:v>
                </c:pt>
                <c:pt idx="478" formatCode="#,##0.0">
                  <c:v>31323.336000000003</c:v>
                </c:pt>
                <c:pt idx="479" formatCode="#,##0.0">
                  <c:v>31323.336000000003</c:v>
                </c:pt>
                <c:pt idx="480" formatCode="#,##0.0">
                  <c:v>297.52699999999999</c:v>
                </c:pt>
                <c:pt idx="481" formatCode="#,##0.0">
                  <c:v>297.52699999999999</c:v>
                </c:pt>
                <c:pt idx="482" formatCode="#,##0.0">
                  <c:v>121.512</c:v>
                </c:pt>
                <c:pt idx="483" formatCode="#,##0.0">
                  <c:v>121.512</c:v>
                </c:pt>
                <c:pt idx="484" formatCode="#,##0.0">
                  <c:v>48.238999999999997</c:v>
                </c:pt>
                <c:pt idx="485" formatCode="#,##0.0">
                  <c:v>48.238999999999997</c:v>
                </c:pt>
                <c:pt idx="486" formatCode="#,##0.0">
                  <c:v>122.127</c:v>
                </c:pt>
                <c:pt idx="487" formatCode="#,##0.0">
                  <c:v>122.127</c:v>
                </c:pt>
                <c:pt idx="488" formatCode="#,##0.0">
                  <c:v>28.54</c:v>
                </c:pt>
                <c:pt idx="489" formatCode="#,##0.0">
                  <c:v>28.54</c:v>
                </c:pt>
                <c:pt idx="490" formatCode="#,##0.0">
                  <c:v>45.683</c:v>
                </c:pt>
                <c:pt idx="491" formatCode="#,##0.0">
                  <c:v>45.683</c:v>
                </c:pt>
                <c:pt idx="492" formatCode="#,##0.0">
                  <c:v>37.5</c:v>
                </c:pt>
                <c:pt idx="493" formatCode="#,##0.0">
                  <c:v>37.5</c:v>
                </c:pt>
                <c:pt idx="494" formatCode="#,##0.0">
                  <c:v>6890.643</c:v>
                </c:pt>
                <c:pt idx="495" formatCode="#,##0.0">
                  <c:v>6890.643</c:v>
                </c:pt>
                <c:pt idx="496" formatCode="#,##0.0">
                  <c:v>97.448999999999998</c:v>
                </c:pt>
                <c:pt idx="497" formatCode="#,##0.0">
                  <c:v>0</c:v>
                </c:pt>
                <c:pt idx="498" formatCode="#,##0.0">
                  <c:v>97.448999999999998</c:v>
                </c:pt>
                <c:pt idx="499" formatCode="#,##0.0">
                  <c:v>15999.487999999999</c:v>
                </c:pt>
                <c:pt idx="500" formatCode="#,##0.0">
                  <c:v>11743.603999999999</c:v>
                </c:pt>
                <c:pt idx="501" formatCode="#,##0.0">
                  <c:v>4255.884</c:v>
                </c:pt>
                <c:pt idx="502" formatCode="#,##0.0">
                  <c:v>255.489</c:v>
                </c:pt>
                <c:pt idx="503" formatCode="#,##0.0">
                  <c:v>255.489</c:v>
                </c:pt>
                <c:pt idx="504" formatCode="#,##0.0">
                  <c:v>89.375</c:v>
                </c:pt>
                <c:pt idx="505" formatCode="#,##0.0">
                  <c:v>89.375</c:v>
                </c:pt>
                <c:pt idx="506" formatCode="#,##0.0">
                  <c:v>2564.069</c:v>
                </c:pt>
                <c:pt idx="507" formatCode="#,##0.0">
                  <c:v>2564.069</c:v>
                </c:pt>
                <c:pt idx="508" formatCode="#,##0.0">
                  <c:v>0</c:v>
                </c:pt>
                <c:pt idx="509" formatCode="#,##0.0">
                  <c:v>0</c:v>
                </c:pt>
                <c:pt idx="510" formatCode="#,##0.0">
                  <c:v>1664.3609999999999</c:v>
                </c:pt>
                <c:pt idx="511" formatCode="#,##0.0">
                  <c:v>88.176000000000002</c:v>
                </c:pt>
                <c:pt idx="512" formatCode="#,##0.0">
                  <c:v>1576.1849999999999</c:v>
                </c:pt>
                <c:pt idx="513" formatCode="#,##0.0">
                  <c:v>22.748000000000001</c:v>
                </c:pt>
                <c:pt idx="514" formatCode="#,##0.0">
                  <c:v>22.748000000000001</c:v>
                </c:pt>
                <c:pt idx="515" formatCode="#,##0.0">
                  <c:v>1616.982</c:v>
                </c:pt>
                <c:pt idx="516" formatCode="#,##0.0">
                  <c:v>1616.982</c:v>
                </c:pt>
                <c:pt idx="517" formatCode="#,##0.0">
                  <c:v>43.061</c:v>
                </c:pt>
                <c:pt idx="518" formatCode="#,##0.0">
                  <c:v>43.061</c:v>
                </c:pt>
                <c:pt idx="519" formatCode="#,##0.0">
                  <c:v>530.50699999999995</c:v>
                </c:pt>
                <c:pt idx="520" formatCode="#,##0.0">
                  <c:v>530.50699999999995</c:v>
                </c:pt>
                <c:pt idx="521" formatCode="#,##0.0">
                  <c:v>309.95999999999998</c:v>
                </c:pt>
                <c:pt idx="522" formatCode="#,##0.0">
                  <c:v>309.95999999999998</c:v>
                </c:pt>
                <c:pt idx="523" formatCode="#,##0.0">
                  <c:v>538.07600000000002</c:v>
                </c:pt>
                <c:pt idx="524" formatCode="#,##0.0">
                  <c:v>97449</c:v>
                </c:pt>
                <c:pt idx="525" formatCode="#,##0.0">
                  <c:v>97449</c:v>
                </c:pt>
                <c:pt idx="526" formatCode="#,##0.0">
                  <c:v>0</c:v>
                </c:pt>
                <c:pt idx="527" formatCode="#,##0.0">
                  <c:v>97.448999999999998</c:v>
                </c:pt>
                <c:pt idx="570" formatCode="#,##0.0">
                  <c:v>42008.128700000001</c:v>
                </c:pt>
                <c:pt idx="572" formatCode="#,##0.0">
                  <c:v>15584.839</c:v>
                </c:pt>
                <c:pt idx="573" formatCode="#,##0.0">
                  <c:v>50.505000000000003</c:v>
                </c:pt>
                <c:pt idx="574" formatCode="#,##0.0">
                  <c:v>49.344000000000001</c:v>
                </c:pt>
                <c:pt idx="575" formatCode="#,##0.0">
                  <c:v>0</c:v>
                </c:pt>
                <c:pt idx="576" formatCode="#,##0.0">
                  <c:v>49.344000000000001</c:v>
                </c:pt>
                <c:pt idx="577" formatCode="#,##0.0">
                  <c:v>0</c:v>
                </c:pt>
                <c:pt idx="578" formatCode="#,##0.0">
                  <c:v>0</c:v>
                </c:pt>
                <c:pt idx="579" formatCode="#,##0.0">
                  <c:v>1.161</c:v>
                </c:pt>
                <c:pt idx="580" formatCode="#,##0.0">
                  <c:v>1.161</c:v>
                </c:pt>
                <c:pt idx="581" formatCode="#,##0.0">
                  <c:v>365.82599999999996</c:v>
                </c:pt>
                <c:pt idx="582" formatCode="#,##0.0">
                  <c:v>220.12</c:v>
                </c:pt>
                <c:pt idx="583" formatCode="#,##0.0">
                  <c:v>0</c:v>
                </c:pt>
                <c:pt idx="584" formatCode="#,##0.0">
                  <c:v>220.12</c:v>
                </c:pt>
                <c:pt idx="585" formatCode="#,##0.0">
                  <c:v>0</c:v>
                </c:pt>
                <c:pt idx="586" formatCode="#,##0.0">
                  <c:v>0</c:v>
                </c:pt>
                <c:pt idx="587" formatCode="#,##0.0">
                  <c:v>13.866</c:v>
                </c:pt>
                <c:pt idx="588" formatCode="#,##0.0">
                  <c:v>13.866</c:v>
                </c:pt>
                <c:pt idx="589" formatCode="#,##0.0">
                  <c:v>20.306999999999999</c:v>
                </c:pt>
                <c:pt idx="590" formatCode="#,##0.0">
                  <c:v>0</c:v>
                </c:pt>
                <c:pt idx="591" formatCode="#,##0.0">
                  <c:v>20.306999999999999</c:v>
                </c:pt>
                <c:pt idx="592" formatCode="#,##0.0">
                  <c:v>0</c:v>
                </c:pt>
                <c:pt idx="593" formatCode="#,##0.0">
                  <c:v>0</c:v>
                </c:pt>
                <c:pt idx="594" formatCode="#,##0.0">
                  <c:v>108.788</c:v>
                </c:pt>
                <c:pt idx="595" formatCode="#,##0.0">
                  <c:v>108.788</c:v>
                </c:pt>
                <c:pt idx="596" formatCode="#,##0.0">
                  <c:v>2.7450000000000001</c:v>
                </c:pt>
                <c:pt idx="597" formatCode="#,##0.0">
                  <c:v>2.7450000000000001</c:v>
                </c:pt>
                <c:pt idx="598" formatCode="#,##0.0">
                  <c:v>93.951999999999984</c:v>
                </c:pt>
                <c:pt idx="599" formatCode="#,##0.0">
                  <c:v>55.356999999999999</c:v>
                </c:pt>
                <c:pt idx="600" formatCode="#,##0.0">
                  <c:v>0</c:v>
                </c:pt>
                <c:pt idx="601" formatCode="#,##0.0">
                  <c:v>55.356999999999999</c:v>
                </c:pt>
                <c:pt idx="602" formatCode="#,##0.0">
                  <c:v>0</c:v>
                </c:pt>
                <c:pt idx="603" formatCode="#,##0.0">
                  <c:v>3.5000000000000003E-2</c:v>
                </c:pt>
                <c:pt idx="604" formatCode="#,##0.0">
                  <c:v>3.5000000000000003E-2</c:v>
                </c:pt>
                <c:pt idx="605" formatCode="#,##0.0">
                  <c:v>33.243000000000002</c:v>
                </c:pt>
                <c:pt idx="606" formatCode="#,##0.0">
                  <c:v>33.243000000000002</c:v>
                </c:pt>
                <c:pt idx="607" formatCode="#,##0.0">
                  <c:v>1</c:v>
                </c:pt>
                <c:pt idx="608" formatCode="#,##0.0">
                  <c:v>1</c:v>
                </c:pt>
                <c:pt idx="609" formatCode="#,##0.0">
                  <c:v>3.3359999999999999</c:v>
                </c:pt>
                <c:pt idx="610" formatCode="#,##0.0">
                  <c:v>3.3359999999999999</c:v>
                </c:pt>
                <c:pt idx="611" formatCode="#,##0.0">
                  <c:v>0</c:v>
                </c:pt>
                <c:pt idx="612" formatCode="#,##0.0">
                  <c:v>0</c:v>
                </c:pt>
                <c:pt idx="613" formatCode="#,##0.0">
                  <c:v>0</c:v>
                </c:pt>
                <c:pt idx="614" formatCode="#,##0.0">
                  <c:v>0</c:v>
                </c:pt>
                <c:pt idx="615" formatCode="#,##0.0">
                  <c:v>0.94599999999999995</c:v>
                </c:pt>
                <c:pt idx="616" formatCode="#,##0.0">
                  <c:v>0.94599999999999995</c:v>
                </c:pt>
                <c:pt idx="617" formatCode="#,##0.0">
                  <c:v>0</c:v>
                </c:pt>
                <c:pt idx="618" formatCode="#,##0.0">
                  <c:v>3.5000000000000003E-2</c:v>
                </c:pt>
                <c:pt idx="619" formatCode="#,##0.0">
                  <c:v>3.5000000000000003E-2</c:v>
                </c:pt>
                <c:pt idx="620" formatCode="#,##0.0">
                  <c:v>38.873999999999988</c:v>
                </c:pt>
                <c:pt idx="621" formatCode="#,##0.0">
                  <c:v>35.747</c:v>
                </c:pt>
                <c:pt idx="622" formatCode="#,##0.0">
                  <c:v>0</c:v>
                </c:pt>
                <c:pt idx="623" formatCode="#,##0.0">
                  <c:v>35.747</c:v>
                </c:pt>
                <c:pt idx="624" formatCode="#,##0.0">
                  <c:v>0</c:v>
                </c:pt>
                <c:pt idx="625" formatCode="#,##0.0">
                  <c:v>0</c:v>
                </c:pt>
                <c:pt idx="626" formatCode="#,##0.0">
                  <c:v>0.05</c:v>
                </c:pt>
                <c:pt idx="627" formatCode="#,##0.0">
                  <c:v>0.05</c:v>
                </c:pt>
                <c:pt idx="628" formatCode="#,##0.0">
                  <c:v>2.2269999999999999</c:v>
                </c:pt>
                <c:pt idx="629" formatCode="#,##0.0">
                  <c:v>2.2269999999999999</c:v>
                </c:pt>
                <c:pt idx="630" formatCode="#,##0.0">
                  <c:v>0.4</c:v>
                </c:pt>
                <c:pt idx="631" formatCode="#,##0.0">
                  <c:v>0.4</c:v>
                </c:pt>
                <c:pt idx="632" formatCode="#,##0.0">
                  <c:v>0.4</c:v>
                </c:pt>
                <c:pt idx="633" formatCode="#,##0.0">
                  <c:v>0.4</c:v>
                </c:pt>
                <c:pt idx="634" formatCode="#,##0.0">
                  <c:v>0</c:v>
                </c:pt>
                <c:pt idx="635" formatCode="#,##0.0">
                  <c:v>0</c:v>
                </c:pt>
                <c:pt idx="636" formatCode="#,##0.0">
                  <c:v>0</c:v>
                </c:pt>
                <c:pt idx="637" formatCode="#,##0.0">
                  <c:v>0.05</c:v>
                </c:pt>
                <c:pt idx="638" formatCode="#,##0.0">
                  <c:v>0.05</c:v>
                </c:pt>
                <c:pt idx="639" formatCode="#,##0.0">
                  <c:v>66.992999999999995</c:v>
                </c:pt>
                <c:pt idx="640" formatCode="#,##0.0">
                  <c:v>48.796999999999997</c:v>
                </c:pt>
                <c:pt idx="641" formatCode="#,##0.0">
                  <c:v>0</c:v>
                </c:pt>
                <c:pt idx="642" formatCode="#,##0.0">
                  <c:v>47.363</c:v>
                </c:pt>
                <c:pt idx="643" formatCode="#,##0.0">
                  <c:v>1.4339999999999999</c:v>
                </c:pt>
                <c:pt idx="644" formatCode="#,##0.0">
                  <c:v>0</c:v>
                </c:pt>
                <c:pt idx="645" formatCode="#,##0.0">
                  <c:v>0.05</c:v>
                </c:pt>
                <c:pt idx="646" formatCode="#,##0.0">
                  <c:v>0.05</c:v>
                </c:pt>
                <c:pt idx="647" formatCode="#,##0.0">
                  <c:v>15.926</c:v>
                </c:pt>
                <c:pt idx="648" formatCode="#,##0.0">
                  <c:v>5.9260000000000002</c:v>
                </c:pt>
                <c:pt idx="649" formatCode="#,##0.0">
                  <c:v>10</c:v>
                </c:pt>
                <c:pt idx="650" formatCode="#,##0.0">
                  <c:v>1</c:v>
                </c:pt>
                <c:pt idx="651" formatCode="#,##0.0">
                  <c:v>1</c:v>
                </c:pt>
                <c:pt idx="652" formatCode="#,##0.0">
                  <c:v>1</c:v>
                </c:pt>
                <c:pt idx="653" formatCode="#,##0.0">
                  <c:v>1</c:v>
                </c:pt>
                <c:pt idx="654" formatCode="#,##0.0">
                  <c:v>0</c:v>
                </c:pt>
                <c:pt idx="655" formatCode="#,##0.0">
                  <c:v>0</c:v>
                </c:pt>
                <c:pt idx="656" formatCode="#,##0.0">
                  <c:v>0</c:v>
                </c:pt>
                <c:pt idx="657" formatCode="#,##0.0">
                  <c:v>0</c:v>
                </c:pt>
                <c:pt idx="658" formatCode="#,##0.0">
                  <c:v>0.17</c:v>
                </c:pt>
                <c:pt idx="659" formatCode="#,##0.0">
                  <c:v>0.17</c:v>
                </c:pt>
                <c:pt idx="660" formatCode="#,##0.0">
                  <c:v>0.05</c:v>
                </c:pt>
                <c:pt idx="661" formatCode="#,##0.0">
                  <c:v>0.05</c:v>
                </c:pt>
                <c:pt idx="662" formatCode="#,##0.0">
                  <c:v>31.873000000000001</c:v>
                </c:pt>
                <c:pt idx="663" formatCode="#,##0.0">
                  <c:v>30.018999999999998</c:v>
                </c:pt>
                <c:pt idx="664" formatCode="#,##0.0">
                  <c:v>0</c:v>
                </c:pt>
                <c:pt idx="665" formatCode="#,##0.0">
                  <c:v>27.940999999999999</c:v>
                </c:pt>
                <c:pt idx="666" formatCode="#,##0.0">
                  <c:v>2.0779999999999998</c:v>
                </c:pt>
                <c:pt idx="667" formatCode="#,##0.0">
                  <c:v>0</c:v>
                </c:pt>
                <c:pt idx="668" formatCode="#,##0.0">
                  <c:v>3.5000000000000003E-2</c:v>
                </c:pt>
                <c:pt idx="669" formatCode="#,##0.0">
                  <c:v>3.5000000000000003E-2</c:v>
                </c:pt>
                <c:pt idx="670" formatCode="#,##0.0">
                  <c:v>1.5069999999999999</c:v>
                </c:pt>
                <c:pt idx="671" formatCode="#,##0.0">
                  <c:v>1.5069999999999999</c:v>
                </c:pt>
                <c:pt idx="672" formatCode="#,##0.0">
                  <c:v>0.158</c:v>
                </c:pt>
                <c:pt idx="673" formatCode="#,##0.0">
                  <c:v>0.158</c:v>
                </c:pt>
                <c:pt idx="674" formatCode="#,##0.0">
                  <c:v>0.11899999999999999</c:v>
                </c:pt>
                <c:pt idx="675" formatCode="#,##0.0">
                  <c:v>0.11899999999999999</c:v>
                </c:pt>
                <c:pt idx="676" formatCode="#,##0.0">
                  <c:v>0</c:v>
                </c:pt>
                <c:pt idx="677" formatCode="#,##0.0">
                  <c:v>0</c:v>
                </c:pt>
                <c:pt idx="678" formatCode="#,##0.0">
                  <c:v>0</c:v>
                </c:pt>
                <c:pt idx="679" formatCode="#,##0.0">
                  <c:v>3.5000000000000003E-2</c:v>
                </c:pt>
                <c:pt idx="680" formatCode="#,##0.0">
                  <c:v>3.5000000000000003E-2</c:v>
                </c:pt>
                <c:pt idx="681" formatCode="#,##0.0">
                  <c:v>174.12</c:v>
                </c:pt>
                <c:pt idx="682" formatCode="#,##0.0">
                  <c:v>82.430999999999997</c:v>
                </c:pt>
                <c:pt idx="683" formatCode="#,##0.0">
                  <c:v>0</c:v>
                </c:pt>
                <c:pt idx="684" formatCode="#,##0.0">
                  <c:v>82.430999999999997</c:v>
                </c:pt>
                <c:pt idx="685" formatCode="#,##0.0">
                  <c:v>0</c:v>
                </c:pt>
                <c:pt idx="686" formatCode="#,##0.0">
                  <c:v>3.9E-2</c:v>
                </c:pt>
                <c:pt idx="687" formatCode="#,##0.0">
                  <c:v>3.9E-2</c:v>
                </c:pt>
                <c:pt idx="688" formatCode="#,##0.0">
                  <c:v>8.1630000000000003</c:v>
                </c:pt>
                <c:pt idx="689" formatCode="#,##0.0">
                  <c:v>8.1630000000000003</c:v>
                </c:pt>
                <c:pt idx="690" formatCode="#,##0.0">
                  <c:v>1</c:v>
                </c:pt>
                <c:pt idx="691" formatCode="#,##0.0">
                  <c:v>1</c:v>
                </c:pt>
                <c:pt idx="692" formatCode="#,##0.0">
                  <c:v>58.852000000000004</c:v>
                </c:pt>
                <c:pt idx="693" formatCode="#,##0.0">
                  <c:v>35.295999999999999</c:v>
                </c:pt>
                <c:pt idx="694" formatCode="#,##0.0">
                  <c:v>23.556000000000001</c:v>
                </c:pt>
                <c:pt idx="695" formatCode="#,##0.0">
                  <c:v>7.5759999999999996</c:v>
                </c:pt>
                <c:pt idx="696" formatCode="#,##0.0">
                  <c:v>7.5759999999999996</c:v>
                </c:pt>
                <c:pt idx="697" formatCode="#,##0.0">
                  <c:v>0</c:v>
                </c:pt>
                <c:pt idx="698" formatCode="#,##0.0">
                  <c:v>0.34</c:v>
                </c:pt>
                <c:pt idx="699" formatCode="#,##0.0">
                  <c:v>0.34</c:v>
                </c:pt>
                <c:pt idx="700" formatCode="#,##0.0">
                  <c:v>0</c:v>
                </c:pt>
                <c:pt idx="701" formatCode="#,##0.0">
                  <c:v>3.9E-2</c:v>
                </c:pt>
                <c:pt idx="702" formatCode="#,##0.0">
                  <c:v>3.9E-2</c:v>
                </c:pt>
                <c:pt idx="703" formatCode="#,##0.0">
                  <c:v>15.68</c:v>
                </c:pt>
                <c:pt idx="704" formatCode="#,##0.0">
                  <c:v>15.68</c:v>
                </c:pt>
                <c:pt idx="705" formatCode="#,##0.0">
                  <c:v>45.599999999999994</c:v>
                </c:pt>
                <c:pt idx="706" formatCode="#,##0.0">
                  <c:v>43.484999999999999</c:v>
                </c:pt>
                <c:pt idx="707" formatCode="#,##0.0">
                  <c:v>0</c:v>
                </c:pt>
                <c:pt idx="708" formatCode="#,##0.0">
                  <c:v>39.908000000000001</c:v>
                </c:pt>
                <c:pt idx="709" formatCode="#,##0.0">
                  <c:v>3.577</c:v>
                </c:pt>
                <c:pt idx="710" formatCode="#,##0.0">
                  <c:v>0</c:v>
                </c:pt>
                <c:pt idx="711" formatCode="#,##0.0">
                  <c:v>0.05</c:v>
                </c:pt>
                <c:pt idx="712" formatCode="#,##0.0">
                  <c:v>0.05</c:v>
                </c:pt>
                <c:pt idx="713" formatCode="#,##0.0">
                  <c:v>1.115</c:v>
                </c:pt>
                <c:pt idx="714" formatCode="#,##0.0">
                  <c:v>1.115</c:v>
                </c:pt>
                <c:pt idx="715" formatCode="#,##0.0">
                  <c:v>0.5</c:v>
                </c:pt>
                <c:pt idx="716" formatCode="#,##0.0">
                  <c:v>0.5</c:v>
                </c:pt>
                <c:pt idx="717" formatCode="#,##0.0">
                  <c:v>0.4</c:v>
                </c:pt>
                <c:pt idx="718" formatCode="#,##0.0">
                  <c:v>0.4</c:v>
                </c:pt>
                <c:pt idx="719" formatCode="#,##0.0">
                  <c:v>0</c:v>
                </c:pt>
                <c:pt idx="720" formatCode="#,##0.0">
                  <c:v>0</c:v>
                </c:pt>
                <c:pt idx="721" formatCode="#,##0.0">
                  <c:v>0.05</c:v>
                </c:pt>
                <c:pt idx="722" formatCode="#,##0.0">
                  <c:v>0.05</c:v>
                </c:pt>
                <c:pt idx="723" formatCode="#,##0.0">
                  <c:v>72.529999999999987</c:v>
                </c:pt>
                <c:pt idx="724" formatCode="#,##0.0">
                  <c:v>60.420999999999999</c:v>
                </c:pt>
                <c:pt idx="725" formatCode="#,##0.0">
                  <c:v>0</c:v>
                </c:pt>
                <c:pt idx="726" formatCode="#,##0.0">
                  <c:v>60.420999999999999</c:v>
                </c:pt>
                <c:pt idx="727" formatCode="#,##0.0">
                  <c:v>0</c:v>
                </c:pt>
                <c:pt idx="728" formatCode="#,##0.0">
                  <c:v>0</c:v>
                </c:pt>
                <c:pt idx="729" formatCode="#,##0.0">
                  <c:v>3.5000000000000003E-2</c:v>
                </c:pt>
                <c:pt idx="730" formatCode="#,##0.0">
                  <c:v>3.5000000000000003E-2</c:v>
                </c:pt>
                <c:pt idx="731" formatCode="#,##0.0">
                  <c:v>9.8689999999999998</c:v>
                </c:pt>
                <c:pt idx="732" formatCode="#,##0.0">
                  <c:v>9.8689999999999998</c:v>
                </c:pt>
                <c:pt idx="733" formatCode="#,##0.0">
                  <c:v>0</c:v>
                </c:pt>
                <c:pt idx="734" formatCode="#,##0.0">
                  <c:v>1</c:v>
                </c:pt>
                <c:pt idx="735" formatCode="#,##0.0">
                  <c:v>1</c:v>
                </c:pt>
                <c:pt idx="736" formatCode="#,##0.0">
                  <c:v>1</c:v>
                </c:pt>
                <c:pt idx="737" formatCode="#,##0.0">
                  <c:v>1</c:v>
                </c:pt>
                <c:pt idx="738" formatCode="#,##0.0">
                  <c:v>0</c:v>
                </c:pt>
                <c:pt idx="739" formatCode="#,##0.0">
                  <c:v>0.17</c:v>
                </c:pt>
                <c:pt idx="740" formatCode="#,##0.0">
                  <c:v>0.17</c:v>
                </c:pt>
                <c:pt idx="741" formatCode="#,##0.0">
                  <c:v>3.5000000000000003E-2</c:v>
                </c:pt>
                <c:pt idx="742" formatCode="#,##0.0">
                  <c:v>3.5000000000000003E-2</c:v>
                </c:pt>
                <c:pt idx="743" formatCode="#,##0.0">
                  <c:v>68.239999999999995</c:v>
                </c:pt>
                <c:pt idx="744" formatCode="#,##0.0">
                  <c:v>61.438000000000002</c:v>
                </c:pt>
                <c:pt idx="745" formatCode="#,##0.0">
                  <c:v>0</c:v>
                </c:pt>
                <c:pt idx="746" formatCode="#,##0.0">
                  <c:v>61.438000000000002</c:v>
                </c:pt>
                <c:pt idx="747" formatCode="#,##0.0">
                  <c:v>0</c:v>
                </c:pt>
                <c:pt idx="748" formatCode="#,##0.0">
                  <c:v>0.05</c:v>
                </c:pt>
                <c:pt idx="749" formatCode="#,##0.0">
                  <c:v>0.05</c:v>
                </c:pt>
                <c:pt idx="750" formatCode="#,##0.0">
                  <c:v>4.4320000000000004</c:v>
                </c:pt>
                <c:pt idx="751" formatCode="#,##0.0">
                  <c:v>4.4320000000000004</c:v>
                </c:pt>
                <c:pt idx="752" formatCode="#,##0.0">
                  <c:v>1</c:v>
                </c:pt>
                <c:pt idx="753" formatCode="#,##0.0">
                  <c:v>1</c:v>
                </c:pt>
                <c:pt idx="754" formatCode="#,##0.0">
                  <c:v>0.5</c:v>
                </c:pt>
                <c:pt idx="755" formatCode="#,##0.0">
                  <c:v>0.5</c:v>
                </c:pt>
                <c:pt idx="756" formatCode="#,##0.0">
                  <c:v>0</c:v>
                </c:pt>
                <c:pt idx="757" formatCode="#,##0.0">
                  <c:v>0.6</c:v>
                </c:pt>
                <c:pt idx="758" formatCode="#,##0.0">
                  <c:v>0.6</c:v>
                </c:pt>
                <c:pt idx="759" formatCode="#,##0.0">
                  <c:v>0</c:v>
                </c:pt>
                <c:pt idx="760" formatCode="#,##0.0">
                  <c:v>0.17</c:v>
                </c:pt>
                <c:pt idx="761" formatCode="#,##0.0">
                  <c:v>0.17</c:v>
                </c:pt>
                <c:pt idx="762" formatCode="#,##0.0">
                  <c:v>0.05</c:v>
                </c:pt>
                <c:pt idx="763" formatCode="#,##0.0">
                  <c:v>0.05</c:v>
                </c:pt>
                <c:pt idx="764" formatCode="#,##0.0">
                  <c:v>61.198</c:v>
                </c:pt>
                <c:pt idx="765" formatCode="#,##0.0">
                  <c:v>50.685000000000002</c:v>
                </c:pt>
                <c:pt idx="766" formatCode="#,##0.0">
                  <c:v>0</c:v>
                </c:pt>
                <c:pt idx="767" formatCode="#,##0.0">
                  <c:v>47.085999999999999</c:v>
                </c:pt>
                <c:pt idx="768" formatCode="#,##0.0">
                  <c:v>3.5990000000000002</c:v>
                </c:pt>
                <c:pt idx="769" formatCode="#,##0.0">
                  <c:v>0</c:v>
                </c:pt>
                <c:pt idx="770" formatCode="#,##0.0">
                  <c:v>0.04</c:v>
                </c:pt>
                <c:pt idx="771" formatCode="#,##0.0">
                  <c:v>0.04</c:v>
                </c:pt>
                <c:pt idx="772" formatCode="#,##0.0">
                  <c:v>7.2629999999999999</c:v>
                </c:pt>
                <c:pt idx="773" formatCode="#,##0.0">
                  <c:v>7.2629999999999999</c:v>
                </c:pt>
                <c:pt idx="774" formatCode="#,##0.0">
                  <c:v>0</c:v>
                </c:pt>
                <c:pt idx="775" formatCode="#,##0.0">
                  <c:v>2.5</c:v>
                </c:pt>
                <c:pt idx="776" formatCode="#,##0.0">
                  <c:v>2.5</c:v>
                </c:pt>
                <c:pt idx="777" formatCode="#,##0.0">
                  <c:v>0.5</c:v>
                </c:pt>
                <c:pt idx="778" formatCode="#,##0.0">
                  <c:v>0.5</c:v>
                </c:pt>
                <c:pt idx="779" formatCode="#,##0.0">
                  <c:v>0</c:v>
                </c:pt>
                <c:pt idx="780" formatCode="#,##0.0">
                  <c:v>0.17</c:v>
                </c:pt>
                <c:pt idx="781" formatCode="#,##0.0">
                  <c:v>0.17</c:v>
                </c:pt>
                <c:pt idx="782" formatCode="#,##0.0">
                  <c:v>0.04</c:v>
                </c:pt>
                <c:pt idx="783" formatCode="#,##0.0">
                  <c:v>0.04</c:v>
                </c:pt>
                <c:pt idx="784" formatCode="#,##0.0">
                  <c:v>221.44199999999998</c:v>
                </c:pt>
                <c:pt idx="785" formatCode="#,##0.0">
                  <c:v>86.677999999999997</c:v>
                </c:pt>
                <c:pt idx="786" formatCode="#,##0.0">
                  <c:v>0</c:v>
                </c:pt>
                <c:pt idx="787" formatCode="#,##0.0">
                  <c:v>86.677999999999997</c:v>
                </c:pt>
                <c:pt idx="788" formatCode="#,##0.0">
                  <c:v>0</c:v>
                </c:pt>
                <c:pt idx="789" formatCode="#,##0.0">
                  <c:v>0.05</c:v>
                </c:pt>
                <c:pt idx="790" formatCode="#,##0.0">
                  <c:v>0.05</c:v>
                </c:pt>
                <c:pt idx="791" formatCode="#,##0.0">
                  <c:v>24.907</c:v>
                </c:pt>
                <c:pt idx="792" formatCode="#,##0.0">
                  <c:v>24.907</c:v>
                </c:pt>
                <c:pt idx="793" formatCode="#,##0.0">
                  <c:v>1.5</c:v>
                </c:pt>
                <c:pt idx="794" formatCode="#,##0.0">
                  <c:v>1.5</c:v>
                </c:pt>
                <c:pt idx="795" formatCode="#,##0.0">
                  <c:v>23.164999999999999</c:v>
                </c:pt>
                <c:pt idx="796" formatCode="#,##0.0">
                  <c:v>15.164999999999999</c:v>
                </c:pt>
                <c:pt idx="797" formatCode="#,##0.0">
                  <c:v>8</c:v>
                </c:pt>
                <c:pt idx="798" formatCode="#,##0.0">
                  <c:v>80.784999999999997</c:v>
                </c:pt>
                <c:pt idx="799" formatCode="#,##0.0">
                  <c:v>80.784999999999997</c:v>
                </c:pt>
                <c:pt idx="800" formatCode="#,##0.0">
                  <c:v>0</c:v>
                </c:pt>
                <c:pt idx="801" formatCode="#,##0.0">
                  <c:v>4.3070000000000004</c:v>
                </c:pt>
                <c:pt idx="802" formatCode="#,##0.0">
                  <c:v>4.3070000000000004</c:v>
                </c:pt>
                <c:pt idx="803" formatCode="#,##0.0">
                  <c:v>0</c:v>
                </c:pt>
                <c:pt idx="804" formatCode="#,##0.0">
                  <c:v>0.05</c:v>
                </c:pt>
                <c:pt idx="805" formatCode="#,##0.0">
                  <c:v>0.05</c:v>
                </c:pt>
                <c:pt idx="806" formatCode="#,##0.0">
                  <c:v>0</c:v>
                </c:pt>
                <c:pt idx="807" formatCode="#,##0.0">
                  <c:v>0</c:v>
                </c:pt>
                <c:pt idx="808" formatCode="#,##0.0">
                  <c:v>0</c:v>
                </c:pt>
                <c:pt idx="809" formatCode="#,##0.0">
                  <c:v>923.35699999999997</c:v>
                </c:pt>
                <c:pt idx="810" formatCode="#,##0.0">
                  <c:v>71.962999999999994</c:v>
                </c:pt>
                <c:pt idx="811" formatCode="#,##0.0">
                  <c:v>0</c:v>
                </c:pt>
                <c:pt idx="812" formatCode="#,##0.0">
                  <c:v>71.962999999999994</c:v>
                </c:pt>
                <c:pt idx="813" formatCode="#,##0.0">
                  <c:v>0</c:v>
                </c:pt>
                <c:pt idx="814" formatCode="#,##0.0">
                  <c:v>0</c:v>
                </c:pt>
                <c:pt idx="815" formatCode="#,##0.0">
                  <c:v>38.308999999999997</c:v>
                </c:pt>
                <c:pt idx="816" formatCode="#,##0.0">
                  <c:v>38.308999999999997</c:v>
                </c:pt>
                <c:pt idx="817" formatCode="#,##0.0">
                  <c:v>0</c:v>
                </c:pt>
                <c:pt idx="818" formatCode="#,##0.0">
                  <c:v>192.904</c:v>
                </c:pt>
                <c:pt idx="819" formatCode="#,##0.0">
                  <c:v>192.904</c:v>
                </c:pt>
                <c:pt idx="820" formatCode="#,##0.0">
                  <c:v>0</c:v>
                </c:pt>
                <c:pt idx="821" formatCode="#,##0.0">
                  <c:v>0</c:v>
                </c:pt>
                <c:pt idx="822" formatCode="#,##0.0">
                  <c:v>5.6130000000000004</c:v>
                </c:pt>
                <c:pt idx="823" formatCode="#,##0.0">
                  <c:v>5.6130000000000004</c:v>
                </c:pt>
                <c:pt idx="824" formatCode="#,##0.0">
                  <c:v>0</c:v>
                </c:pt>
                <c:pt idx="825" formatCode="#,##0.0">
                  <c:v>159.483</c:v>
                </c:pt>
                <c:pt idx="826" formatCode="#,##0.0">
                  <c:v>0</c:v>
                </c:pt>
                <c:pt idx="827" formatCode="#,##0.0">
                  <c:v>159.483</c:v>
                </c:pt>
                <c:pt idx="828" formatCode="#,##0.0">
                  <c:v>0</c:v>
                </c:pt>
                <c:pt idx="829" formatCode="#,##0.0">
                  <c:v>449.29599999999999</c:v>
                </c:pt>
                <c:pt idx="830" formatCode="#,##0.0">
                  <c:v>8.1470000000000002</c:v>
                </c:pt>
                <c:pt idx="831" formatCode="#,##0.0">
                  <c:v>88.399000000000001</c:v>
                </c:pt>
                <c:pt idx="832" formatCode="#,##0.0">
                  <c:v>352.75</c:v>
                </c:pt>
                <c:pt idx="833" formatCode="#,##0.0">
                  <c:v>0</c:v>
                </c:pt>
                <c:pt idx="834" formatCode="#,##0.0">
                  <c:v>0.57699999999999996</c:v>
                </c:pt>
                <c:pt idx="835" formatCode="#,##0.0">
                  <c:v>0.57699999999999996</c:v>
                </c:pt>
                <c:pt idx="836" formatCode="#,##0.0">
                  <c:v>5.2119999999999997</c:v>
                </c:pt>
                <c:pt idx="837" formatCode="#,##0.0">
                  <c:v>5.2119999999999997</c:v>
                </c:pt>
                <c:pt idx="838" formatCode="#,##0.0">
                  <c:v>122.04300000000001</c:v>
                </c:pt>
                <c:pt idx="839" formatCode="#,##0.0">
                  <c:v>70.971000000000004</c:v>
                </c:pt>
                <c:pt idx="840" formatCode="#,##0.0">
                  <c:v>0</c:v>
                </c:pt>
                <c:pt idx="841" formatCode="#,##0.0">
                  <c:v>70.971000000000004</c:v>
                </c:pt>
                <c:pt idx="842" formatCode="#,##0.0">
                  <c:v>0</c:v>
                </c:pt>
                <c:pt idx="843" formatCode="#,##0.0">
                  <c:v>51.072000000000003</c:v>
                </c:pt>
                <c:pt idx="844" formatCode="#,##0.0">
                  <c:v>51.072000000000003</c:v>
                </c:pt>
                <c:pt idx="845" formatCode="#,##0.0">
                  <c:v>98.472999999999999</c:v>
                </c:pt>
                <c:pt idx="846" formatCode="#,##0.0">
                  <c:v>58.984000000000002</c:v>
                </c:pt>
                <c:pt idx="847" formatCode="#,##0.0">
                  <c:v>0</c:v>
                </c:pt>
                <c:pt idx="848" formatCode="#,##0.0">
                  <c:v>58.984000000000002</c:v>
                </c:pt>
                <c:pt idx="849" formatCode="#,##0.0">
                  <c:v>0</c:v>
                </c:pt>
                <c:pt idx="850" formatCode="#,##0.0">
                  <c:v>0</c:v>
                </c:pt>
                <c:pt idx="851" formatCode="#,##0.0">
                  <c:v>38.118000000000002</c:v>
                </c:pt>
                <c:pt idx="852" formatCode="#,##0.0">
                  <c:v>38.118000000000002</c:v>
                </c:pt>
                <c:pt idx="853" formatCode="#,##0.0">
                  <c:v>0</c:v>
                </c:pt>
                <c:pt idx="854" formatCode="#,##0.0">
                  <c:v>1.371</c:v>
                </c:pt>
                <c:pt idx="855" formatCode="#,##0.0">
                  <c:v>1.371</c:v>
                </c:pt>
                <c:pt idx="856" formatCode="#,##0.0">
                  <c:v>40.228999999999999</c:v>
                </c:pt>
                <c:pt idx="857" formatCode="#,##0.0">
                  <c:v>39.308999999999997</c:v>
                </c:pt>
                <c:pt idx="858" formatCode="#,##0.0">
                  <c:v>39.308999999999997</c:v>
                </c:pt>
                <c:pt idx="859" formatCode="#,##0.0">
                  <c:v>0</c:v>
                </c:pt>
                <c:pt idx="860" formatCode="#,##0.0">
                  <c:v>0</c:v>
                </c:pt>
                <c:pt idx="861" formatCode="#,##0.0">
                  <c:v>0.92</c:v>
                </c:pt>
                <c:pt idx="862" formatCode="#,##0.0">
                  <c:v>0.92</c:v>
                </c:pt>
                <c:pt idx="863" formatCode="#,##0.0">
                  <c:v>700.93000000000006</c:v>
                </c:pt>
                <c:pt idx="864" formatCode="#,##0.0">
                  <c:v>26.981000000000002</c:v>
                </c:pt>
                <c:pt idx="865" formatCode="#,##0.0">
                  <c:v>0</c:v>
                </c:pt>
                <c:pt idx="866" formatCode="#,##0.0">
                  <c:v>26.981000000000002</c:v>
                </c:pt>
                <c:pt idx="867" formatCode="#,##0.0">
                  <c:v>0</c:v>
                </c:pt>
                <c:pt idx="868" formatCode="#,##0.0">
                  <c:v>0</c:v>
                </c:pt>
                <c:pt idx="869" formatCode="#,##0.0">
                  <c:v>334.95699999999999</c:v>
                </c:pt>
                <c:pt idx="870" formatCode="#,##0.0">
                  <c:v>0</c:v>
                </c:pt>
                <c:pt idx="871" formatCode="#,##0.0">
                  <c:v>334.95699999999999</c:v>
                </c:pt>
                <c:pt idx="872" formatCode="#,##0.0">
                  <c:v>0</c:v>
                </c:pt>
                <c:pt idx="873" formatCode="#,##0.0">
                  <c:v>0</c:v>
                </c:pt>
                <c:pt idx="874" formatCode="#,##0.0">
                  <c:v>27</c:v>
                </c:pt>
                <c:pt idx="875" formatCode="#,##0.0">
                  <c:v>27</c:v>
                </c:pt>
                <c:pt idx="876" formatCode="#,##0.0">
                  <c:v>0</c:v>
                </c:pt>
                <c:pt idx="877" formatCode="#,##0.0">
                  <c:v>13</c:v>
                </c:pt>
                <c:pt idx="878" formatCode="#,##0.0">
                  <c:v>13</c:v>
                </c:pt>
                <c:pt idx="879" formatCode="#,##0.0">
                  <c:v>0</c:v>
                </c:pt>
                <c:pt idx="880" formatCode="#,##0.0">
                  <c:v>298.99200000000002</c:v>
                </c:pt>
                <c:pt idx="881" formatCode="#,##0.0">
                  <c:v>298.99200000000002</c:v>
                </c:pt>
                <c:pt idx="889" formatCode="#,##0.0">
                  <c:v>153.13300000000001</c:v>
                </c:pt>
                <c:pt idx="890" formatCode="#,##0.0">
                  <c:v>153.13300000000001</c:v>
                </c:pt>
                <c:pt idx="891" formatCode="#,##0.0">
                  <c:v>0</c:v>
                </c:pt>
                <c:pt idx="892" formatCode="#,##0.0">
                  <c:v>153.13300000000001</c:v>
                </c:pt>
                <c:pt idx="893" formatCode="#,##0.0">
                  <c:v>0</c:v>
                </c:pt>
                <c:pt idx="894" formatCode="#,##0.0">
                  <c:v>21.324999999999999</c:v>
                </c:pt>
                <c:pt idx="895" formatCode="#,##0.0">
                  <c:v>21.324999999999999</c:v>
                </c:pt>
                <c:pt idx="896" formatCode="#,##0.0">
                  <c:v>0</c:v>
                </c:pt>
                <c:pt idx="897" formatCode="#,##0.0">
                  <c:v>21.324999999999999</c:v>
                </c:pt>
                <c:pt idx="898" formatCode="#,##0.0">
                  <c:v>0</c:v>
                </c:pt>
                <c:pt idx="899" formatCode="#,##0.0">
                  <c:v>0</c:v>
                </c:pt>
                <c:pt idx="900" formatCode="#,##0.0">
                  <c:v>160.93199999999999</c:v>
                </c:pt>
                <c:pt idx="901" formatCode="#,##0.0">
                  <c:v>160.93199999999999</c:v>
                </c:pt>
                <c:pt idx="902" formatCode="#,##0.0">
                  <c:v>0</c:v>
                </c:pt>
                <c:pt idx="903" formatCode="#,##0.0">
                  <c:v>160.93199999999999</c:v>
                </c:pt>
                <c:pt idx="904" formatCode="#,##0.0">
                  <c:v>0</c:v>
                </c:pt>
                <c:pt idx="905" formatCode="#,##0.0">
                  <c:v>10224.07</c:v>
                </c:pt>
                <c:pt idx="906" formatCode="#,##0.0">
                  <c:v>110.631</c:v>
                </c:pt>
                <c:pt idx="907" formatCode="#,##0.0">
                  <c:v>0</c:v>
                </c:pt>
                <c:pt idx="908" formatCode="#,##0.0">
                  <c:v>110.631</c:v>
                </c:pt>
                <c:pt idx="909" formatCode="#,##0.0">
                  <c:v>0</c:v>
                </c:pt>
                <c:pt idx="910" formatCode="#,##0.0">
                  <c:v>0</c:v>
                </c:pt>
                <c:pt idx="911" formatCode="#,##0.0">
                  <c:v>85.016999999999996</c:v>
                </c:pt>
                <c:pt idx="912" formatCode="#,##0.0">
                  <c:v>85.016999999999996</c:v>
                </c:pt>
                <c:pt idx="913" formatCode="#,##0.0">
                  <c:v>339.84300000000002</c:v>
                </c:pt>
                <c:pt idx="914" formatCode="#,##0.0">
                  <c:v>339.84300000000002</c:v>
                </c:pt>
                <c:pt idx="915" formatCode="#,##0.0">
                  <c:v>0</c:v>
                </c:pt>
                <c:pt idx="916" formatCode="#,##0.0">
                  <c:v>1.6850000000000001</c:v>
                </c:pt>
                <c:pt idx="917" formatCode="#,##0.0">
                  <c:v>1.6850000000000001</c:v>
                </c:pt>
                <c:pt idx="918" formatCode="#,##0.0">
                  <c:v>216.631</c:v>
                </c:pt>
                <c:pt idx="919" formatCode="#,##0.0">
                  <c:v>216.631</c:v>
                </c:pt>
                <c:pt idx="920" formatCode="#,##0.0">
                  <c:v>0</c:v>
                </c:pt>
                <c:pt idx="921" formatCode="#,##0.0">
                  <c:v>496.70600000000002</c:v>
                </c:pt>
                <c:pt idx="922" formatCode="#,##0.0">
                  <c:v>0</c:v>
                </c:pt>
                <c:pt idx="923" formatCode="#,##0.0">
                  <c:v>496.70600000000002</c:v>
                </c:pt>
                <c:pt idx="924" formatCode="#,##0.0">
                  <c:v>0</c:v>
                </c:pt>
                <c:pt idx="925" formatCode="#,##0.0">
                  <c:v>0</c:v>
                </c:pt>
                <c:pt idx="926" formatCode="#,##0.0">
                  <c:v>4</c:v>
                </c:pt>
                <c:pt idx="927" formatCode="#,##0.0">
                  <c:v>4</c:v>
                </c:pt>
                <c:pt idx="928" formatCode="#,##0.0">
                  <c:v>133.02799999999999</c:v>
                </c:pt>
                <c:pt idx="929" formatCode="#,##0.0">
                  <c:v>133.02799999999999</c:v>
                </c:pt>
                <c:pt idx="930" formatCode="#,##0.0">
                  <c:v>0</c:v>
                </c:pt>
                <c:pt idx="931" formatCode="#,##0.0">
                  <c:v>0</c:v>
                </c:pt>
                <c:pt idx="932" formatCode="#,##0.0">
                  <c:v>0</c:v>
                </c:pt>
                <c:pt idx="933" formatCode="#,##0.0">
                  <c:v>0</c:v>
                </c:pt>
                <c:pt idx="934" formatCode="#,##0.0">
                  <c:v>0</c:v>
                </c:pt>
                <c:pt idx="935" formatCode="#,##0.0">
                  <c:v>391.404</c:v>
                </c:pt>
                <c:pt idx="936" formatCode="#,##0.0">
                  <c:v>0</c:v>
                </c:pt>
                <c:pt idx="937" formatCode="#,##0.0">
                  <c:v>296.09899999999999</c:v>
                </c:pt>
                <c:pt idx="938" formatCode="#,##0.0">
                  <c:v>95.305000000000007</c:v>
                </c:pt>
                <c:pt idx="939" formatCode="#,##0.0">
                  <c:v>3332.8910000000001</c:v>
                </c:pt>
                <c:pt idx="940" formatCode="#,##0.0">
                  <c:v>303.31700000000001</c:v>
                </c:pt>
                <c:pt idx="941" formatCode="#,##0.0">
                  <c:v>2.5</c:v>
                </c:pt>
                <c:pt idx="942" formatCode="#,##0.0">
                  <c:v>1486.529</c:v>
                </c:pt>
                <c:pt idx="943" formatCode="#,##0.0">
                  <c:v>1540.5450000000001</c:v>
                </c:pt>
                <c:pt idx="944" formatCode="#,##0.0">
                  <c:v>0</c:v>
                </c:pt>
                <c:pt idx="945" formatCode="#,##0.0">
                  <c:v>68.900000000000006</c:v>
                </c:pt>
                <c:pt idx="946" formatCode="#,##0.0">
                  <c:v>68.900000000000006</c:v>
                </c:pt>
                <c:pt idx="947" formatCode="#,##0.0">
                  <c:v>0</c:v>
                </c:pt>
                <c:pt idx="948" formatCode="#,##0.0">
                  <c:v>793.29700000000003</c:v>
                </c:pt>
                <c:pt idx="949" formatCode="#,##0.0">
                  <c:v>793.29700000000003</c:v>
                </c:pt>
                <c:pt idx="950" formatCode="#,##0.0">
                  <c:v>0</c:v>
                </c:pt>
                <c:pt idx="951" formatCode="#,##0.0">
                  <c:v>0</c:v>
                </c:pt>
                <c:pt idx="952" formatCode="#,##0.0">
                  <c:v>0</c:v>
                </c:pt>
                <c:pt idx="953" formatCode="#,##0.0">
                  <c:v>3332.9110000000001</c:v>
                </c:pt>
                <c:pt idx="954" formatCode="#,##0.0">
                  <c:v>13.348000000000001</c:v>
                </c:pt>
                <c:pt idx="955" formatCode="#,##0.0">
                  <c:v>936.05</c:v>
                </c:pt>
                <c:pt idx="956" formatCode="#,##0.0">
                  <c:v>2383.5129999999999</c:v>
                </c:pt>
                <c:pt idx="957" formatCode="#,##0.0">
                  <c:v>48.634</c:v>
                </c:pt>
                <c:pt idx="958" formatCode="#,##0.0">
                  <c:v>48.634</c:v>
                </c:pt>
                <c:pt idx="959" formatCode="#,##0.0">
                  <c:v>680.95399999999995</c:v>
                </c:pt>
                <c:pt idx="960" formatCode="#,##0.0">
                  <c:v>0</c:v>
                </c:pt>
                <c:pt idx="961" formatCode="#,##0.0">
                  <c:v>680.95399999999995</c:v>
                </c:pt>
                <c:pt idx="962" formatCode="#,##0.0">
                  <c:v>0</c:v>
                </c:pt>
                <c:pt idx="963" formatCode="#,##0.0">
                  <c:v>0</c:v>
                </c:pt>
                <c:pt idx="964" formatCode="#,##0.0">
                  <c:v>187.53800000000001</c:v>
                </c:pt>
                <c:pt idx="965" formatCode="#,##0.0">
                  <c:v>0</c:v>
                </c:pt>
                <c:pt idx="966" formatCode="#,##0.0">
                  <c:v>187.53800000000001</c:v>
                </c:pt>
                <c:pt idx="967" formatCode="#,##0.0">
                  <c:v>497.30599999999998</c:v>
                </c:pt>
                <c:pt idx="968" formatCode="#,##0.0">
                  <c:v>497.30599999999998</c:v>
                </c:pt>
                <c:pt idx="969" formatCode="#,##0.0">
                  <c:v>0</c:v>
                </c:pt>
                <c:pt idx="970" formatCode="#,##0.0">
                  <c:v>497.30599999999998</c:v>
                </c:pt>
                <c:pt idx="971" formatCode="#,##0.0">
                  <c:v>0</c:v>
                </c:pt>
                <c:pt idx="972" formatCode="#,##0.0">
                  <c:v>0</c:v>
                </c:pt>
                <c:pt idx="973" formatCode="#,##0.0">
                  <c:v>0</c:v>
                </c:pt>
                <c:pt idx="974" formatCode="#,##0.0">
                  <c:v>0</c:v>
                </c:pt>
                <c:pt idx="975" formatCode="#,##0.0">
                  <c:v>595.899</c:v>
                </c:pt>
                <c:pt idx="976" formatCode="#,##0.0">
                  <c:v>63.883000000000003</c:v>
                </c:pt>
                <c:pt idx="977" formatCode="#,##0.0">
                  <c:v>0</c:v>
                </c:pt>
                <c:pt idx="978" formatCode="#,##0.0">
                  <c:v>63.883000000000003</c:v>
                </c:pt>
                <c:pt idx="979" formatCode="#,##0.0">
                  <c:v>0</c:v>
                </c:pt>
                <c:pt idx="980" formatCode="#,##0.0">
                  <c:v>0</c:v>
                </c:pt>
                <c:pt idx="981" formatCode="#,##0.0">
                  <c:v>3.4449999999999998</c:v>
                </c:pt>
                <c:pt idx="982" formatCode="#,##0.0">
                  <c:v>3.4449999999999998</c:v>
                </c:pt>
                <c:pt idx="983" formatCode="#,##0.0">
                  <c:v>77.625</c:v>
                </c:pt>
                <c:pt idx="984" formatCode="#,##0.0">
                  <c:v>77.625</c:v>
                </c:pt>
                <c:pt idx="985" formatCode="#,##0.0">
                  <c:v>403.79</c:v>
                </c:pt>
                <c:pt idx="986" formatCode="#,##0.0">
                  <c:v>403.79</c:v>
                </c:pt>
                <c:pt idx="987" formatCode="#,##0.0">
                  <c:v>47.155999999999999</c:v>
                </c:pt>
                <c:pt idx="988" formatCode="#,##0.0">
                  <c:v>47.155999999999999</c:v>
                </c:pt>
                <c:pt idx="989" formatCode="#,##0.0">
                  <c:v>34.548000000000002</c:v>
                </c:pt>
                <c:pt idx="990" formatCode="#,##0.0">
                  <c:v>33.618000000000002</c:v>
                </c:pt>
                <c:pt idx="991" formatCode="#,##0.0">
                  <c:v>0</c:v>
                </c:pt>
                <c:pt idx="992" formatCode="#,##0.0">
                  <c:v>33.618000000000002</c:v>
                </c:pt>
                <c:pt idx="993" formatCode="#,##0.0">
                  <c:v>0</c:v>
                </c:pt>
                <c:pt idx="994" formatCode="#,##0.0">
                  <c:v>0</c:v>
                </c:pt>
                <c:pt idx="995" formatCode="#,##0.0">
                  <c:v>0.93</c:v>
                </c:pt>
                <c:pt idx="996" formatCode="#,##0.0">
                  <c:v>0.93</c:v>
                </c:pt>
                <c:pt idx="997" formatCode="#,##0.0">
                  <c:v>606.11699999999996</c:v>
                </c:pt>
                <c:pt idx="998" formatCode="#,##0.0">
                  <c:v>114.595</c:v>
                </c:pt>
                <c:pt idx="999" formatCode="#,##0.0">
                  <c:v>0</c:v>
                </c:pt>
                <c:pt idx="1000" formatCode="#,##0.0">
                  <c:v>96.629000000000005</c:v>
                </c:pt>
                <c:pt idx="1001" formatCode="#,##0.0">
                  <c:v>17.966000000000001</c:v>
                </c:pt>
                <c:pt idx="1002" formatCode="#,##0.0">
                  <c:v>0</c:v>
                </c:pt>
                <c:pt idx="1003" formatCode="#,##0.0">
                  <c:v>0</c:v>
                </c:pt>
                <c:pt idx="1004" formatCode="#,##0.0">
                  <c:v>32.433999999999997</c:v>
                </c:pt>
                <c:pt idx="1005" formatCode="#,##0.0">
                  <c:v>9</c:v>
                </c:pt>
                <c:pt idx="1006" formatCode="#,##0.0">
                  <c:v>23.434000000000001</c:v>
                </c:pt>
                <c:pt idx="1007" formatCode="#,##0.0">
                  <c:v>0</c:v>
                </c:pt>
                <c:pt idx="1008" formatCode="#,##0.0">
                  <c:v>0</c:v>
                </c:pt>
                <c:pt idx="1009" formatCode="#,##0.0">
                  <c:v>0</c:v>
                </c:pt>
                <c:pt idx="1010" formatCode="#,##0.0">
                  <c:v>11.451000000000001</c:v>
                </c:pt>
                <c:pt idx="1011" formatCode="#,##0.0">
                  <c:v>11.451000000000001</c:v>
                </c:pt>
                <c:pt idx="1012" formatCode="#,##0.0">
                  <c:v>5.415</c:v>
                </c:pt>
                <c:pt idx="1013" formatCode="#,##0.0">
                  <c:v>5.415</c:v>
                </c:pt>
                <c:pt idx="1014" formatCode="#,##0.0">
                  <c:v>0</c:v>
                </c:pt>
                <c:pt idx="1015" formatCode="#,##0.0">
                  <c:v>0</c:v>
                </c:pt>
                <c:pt idx="1016" formatCode="#,##0.0">
                  <c:v>0</c:v>
                </c:pt>
                <c:pt idx="1017" formatCode="#,##0.0">
                  <c:v>0</c:v>
                </c:pt>
                <c:pt idx="1018" formatCode="#,##0.0">
                  <c:v>442.22199999999998</c:v>
                </c:pt>
                <c:pt idx="1019" formatCode="#,##0.0">
                  <c:v>0</c:v>
                </c:pt>
                <c:pt idx="1020" formatCode="#,##0.0">
                  <c:v>442.22199999999998</c:v>
                </c:pt>
                <c:pt idx="1021" formatCode="#,##0.0">
                  <c:v>0</c:v>
                </c:pt>
                <c:pt idx="1022" formatCode="#,##0.0">
                  <c:v>0</c:v>
                </c:pt>
                <c:pt idx="1023" formatCode="#,##0.0">
                  <c:v>0</c:v>
                </c:pt>
                <c:pt idx="1024" formatCode="#,##0.0">
                  <c:v>0</c:v>
                </c:pt>
                <c:pt idx="1025" formatCode="#,##0.0">
                  <c:v>115.324</c:v>
                </c:pt>
                <c:pt idx="1026" formatCode="#,##0.0">
                  <c:v>84.224000000000004</c:v>
                </c:pt>
                <c:pt idx="1027" formatCode="#,##0.0">
                  <c:v>0</c:v>
                </c:pt>
                <c:pt idx="1028" formatCode="#,##0.0">
                  <c:v>84.224000000000004</c:v>
                </c:pt>
                <c:pt idx="1029" formatCode="#,##0.0">
                  <c:v>0</c:v>
                </c:pt>
                <c:pt idx="1030" formatCode="#,##0.0">
                  <c:v>0</c:v>
                </c:pt>
                <c:pt idx="1031" formatCode="#,##0.0">
                  <c:v>0.97</c:v>
                </c:pt>
                <c:pt idx="1032" formatCode="#,##0.0">
                  <c:v>0.97</c:v>
                </c:pt>
                <c:pt idx="1033" formatCode="#,##0.0">
                  <c:v>0</c:v>
                </c:pt>
                <c:pt idx="1034" formatCode="#,##0.0">
                  <c:v>0</c:v>
                </c:pt>
                <c:pt idx="1035" formatCode="#,##0.0">
                  <c:v>29.367999999999999</c:v>
                </c:pt>
                <c:pt idx="1036" formatCode="#,##0.0">
                  <c:v>5.375</c:v>
                </c:pt>
                <c:pt idx="1037" formatCode="#,##0.0">
                  <c:v>23.992999999999999</c:v>
                </c:pt>
                <c:pt idx="1038" formatCode="#,##0.0">
                  <c:v>0.76200000000000001</c:v>
                </c:pt>
                <c:pt idx="1039" formatCode="#,##0.0">
                  <c:v>0.76200000000000001</c:v>
                </c:pt>
                <c:pt idx="1041" formatCode="#,##0.0">
                  <c:v>0</c:v>
                </c:pt>
                <c:pt idx="1048" formatCode="#,##0.0">
                  <c:v>26767.41</c:v>
                </c:pt>
                <c:pt idx="1049" formatCode="#,##0.0">
                  <c:v>26767.41</c:v>
                </c:pt>
                <c:pt idx="1050" formatCode="#,##0.0">
                  <c:v>26545.286</c:v>
                </c:pt>
                <c:pt idx="1051" formatCode="#,##0.0">
                  <c:v>971.83699999999999</c:v>
                </c:pt>
                <c:pt idx="1052" formatCode="#,##0.0">
                  <c:v>25573.449000000001</c:v>
                </c:pt>
                <c:pt idx="1053" formatCode="#,##0.0">
                  <c:v>222.124</c:v>
                </c:pt>
                <c:pt idx="1054" formatCode="#,##0.0">
                  <c:v>222.124</c:v>
                </c:pt>
                <c:pt idx="1055" formatCode="#,##0.0">
                  <c:v>829.99099999999999</c:v>
                </c:pt>
                <c:pt idx="1056" formatCode="#,##0.0">
                  <c:v>818.71699999999998</c:v>
                </c:pt>
                <c:pt idx="1057" formatCode="#,##0.0">
                  <c:v>16.396000000000001</c:v>
                </c:pt>
                <c:pt idx="1058" formatCode="#,##0.0">
                  <c:v>802.32100000000003</c:v>
                </c:pt>
                <c:pt idx="1059" formatCode="#,##0.0">
                  <c:v>11.273999999999999</c:v>
                </c:pt>
                <c:pt idx="1060" formatCode="#,##0.0">
                  <c:v>11.273999999999999</c:v>
                </c:pt>
                <c:pt idx="1061" formatCode="#,##0.0">
                  <c:v>1672.3489999999999</c:v>
                </c:pt>
                <c:pt idx="1062" formatCode="#,##0.0">
                  <c:v>1672.3489999999999</c:v>
                </c:pt>
                <c:pt idx="1063" formatCode="#,##0.0">
                  <c:v>51.02</c:v>
                </c:pt>
                <c:pt idx="1064" formatCode="#,##0.0">
                  <c:v>1621.329</c:v>
                </c:pt>
                <c:pt idx="1065" formatCode="#,##0.000">
                  <c:v>843.93900000000008</c:v>
                </c:pt>
                <c:pt idx="1066" formatCode="#,##0.0">
                  <c:v>843.93900000000008</c:v>
                </c:pt>
                <c:pt idx="1067" formatCode="#,##0.0">
                  <c:v>36.911999999999999</c:v>
                </c:pt>
                <c:pt idx="1068" formatCode="#,##0.0">
                  <c:v>807.02700000000004</c:v>
                </c:pt>
                <c:pt idx="1069" formatCode="#,##0.000">
                  <c:v>897.18</c:v>
                </c:pt>
                <c:pt idx="1070" formatCode="#,##0.0">
                  <c:v>897.18</c:v>
                </c:pt>
                <c:pt idx="1071" formatCode="#,##0.0">
                  <c:v>29.797999999999998</c:v>
                </c:pt>
                <c:pt idx="1072" formatCode="#,##0.0">
                  <c:v>867.38199999999995</c:v>
                </c:pt>
                <c:pt idx="1073" formatCode="#,##0.000">
                  <c:v>688.44100000000003</c:v>
                </c:pt>
                <c:pt idx="1074" formatCode="#,##0.0">
                  <c:v>688.44100000000003</c:v>
                </c:pt>
                <c:pt idx="1075" formatCode="#,##0.0">
                  <c:v>16.288</c:v>
                </c:pt>
                <c:pt idx="1076" formatCode="#,##0.0">
                  <c:v>672.15300000000002</c:v>
                </c:pt>
                <c:pt idx="1077" formatCode="#,##0.0">
                  <c:v>436.7</c:v>
                </c:pt>
                <c:pt idx="1078" formatCode="#,##0.0">
                  <c:v>436.7</c:v>
                </c:pt>
                <c:pt idx="1079" formatCode="#,##0.0">
                  <c:v>13.695</c:v>
                </c:pt>
                <c:pt idx="1080" formatCode="#,##0.0">
                  <c:v>423.005</c:v>
                </c:pt>
                <c:pt idx="1081" formatCode="#,##0.0">
                  <c:v>0</c:v>
                </c:pt>
                <c:pt idx="1082" formatCode="#,##0.0">
                  <c:v>0</c:v>
                </c:pt>
                <c:pt idx="1083" formatCode="#,##0.0">
                  <c:v>0</c:v>
                </c:pt>
                <c:pt idx="1084" formatCode="#,##0.0">
                  <c:v>0</c:v>
                </c:pt>
                <c:pt idx="1085" formatCode="#,##0.0">
                  <c:v>723.22800000000007</c:v>
                </c:pt>
                <c:pt idx="1086" formatCode="#,##0.0">
                  <c:v>723.22800000000007</c:v>
                </c:pt>
                <c:pt idx="1087" formatCode="#,##0.0">
                  <c:v>19.907</c:v>
                </c:pt>
                <c:pt idx="1088" formatCode="#,##0.0">
                  <c:v>703.32100000000003</c:v>
                </c:pt>
                <c:pt idx="1089" formatCode="#,##0.0">
                  <c:v>546.94099999999992</c:v>
                </c:pt>
                <c:pt idx="1090" formatCode="#,##0.0">
                  <c:v>546.94099999999992</c:v>
                </c:pt>
                <c:pt idx="1091" formatCode="#,##0.0">
                  <c:v>13.92</c:v>
                </c:pt>
                <c:pt idx="1092" formatCode="#,##0.0">
                  <c:v>533.02099999999996</c:v>
                </c:pt>
                <c:pt idx="1093" formatCode="#,##0.0">
                  <c:v>527.79300000000001</c:v>
                </c:pt>
                <c:pt idx="1094" formatCode="#,##0.0">
                  <c:v>516.58799999999997</c:v>
                </c:pt>
                <c:pt idx="1095" formatCode="#,##0.0">
                  <c:v>17.312000000000001</c:v>
                </c:pt>
                <c:pt idx="1096" formatCode="#,##0.0">
                  <c:v>499.27600000000001</c:v>
                </c:pt>
                <c:pt idx="1097" formatCode="#,##0.0">
                  <c:v>11.205</c:v>
                </c:pt>
                <c:pt idx="1098" formatCode="#,##0.0">
                  <c:v>11.205</c:v>
                </c:pt>
                <c:pt idx="1099" formatCode="#,##0.0">
                  <c:v>641.447</c:v>
                </c:pt>
                <c:pt idx="1100" formatCode="#,##0.0">
                  <c:v>641.447</c:v>
                </c:pt>
                <c:pt idx="1101" formatCode="#,##0.0">
                  <c:v>13.433999999999999</c:v>
                </c:pt>
                <c:pt idx="1102" formatCode="#,##0.0">
                  <c:v>628.01300000000003</c:v>
                </c:pt>
                <c:pt idx="1103" formatCode="#,##0.0">
                  <c:v>0</c:v>
                </c:pt>
                <c:pt idx="1104" formatCode="#,##0.0">
                  <c:v>0</c:v>
                </c:pt>
                <c:pt idx="1105" formatCode="#,##0.0">
                  <c:v>0</c:v>
                </c:pt>
                <c:pt idx="1106" formatCode="#,##0.0">
                  <c:v>0</c:v>
                </c:pt>
                <c:pt idx="1107" formatCode="#,##0.0">
                  <c:v>467.95699999999999</c:v>
                </c:pt>
                <c:pt idx="1108" formatCode="#,##0.0">
                  <c:v>467.95699999999999</c:v>
                </c:pt>
                <c:pt idx="1109" formatCode="#,##0.0">
                  <c:v>15.643000000000001</c:v>
                </c:pt>
                <c:pt idx="1110" formatCode="#,##0.0">
                  <c:v>452.31400000000002</c:v>
                </c:pt>
                <c:pt idx="1111" formatCode="#,##0.000">
                  <c:v>740.25399999999991</c:v>
                </c:pt>
                <c:pt idx="1112" formatCode="#,##0.000">
                  <c:v>726.64299999999992</c:v>
                </c:pt>
                <c:pt idx="1113" formatCode="#,##0.000">
                  <c:v>29.059000000000001</c:v>
                </c:pt>
                <c:pt idx="1114" formatCode="#,##0.000">
                  <c:v>697.58399999999995</c:v>
                </c:pt>
                <c:pt idx="1115" formatCode="#,##0.000">
                  <c:v>13.611000000000001</c:v>
                </c:pt>
                <c:pt idx="1116" formatCode="#,##0.000">
                  <c:v>13.611000000000001</c:v>
                </c:pt>
                <c:pt idx="1117" formatCode="#,##0.0">
                  <c:v>521.27699999999993</c:v>
                </c:pt>
                <c:pt idx="1118" formatCode="#,##0.0">
                  <c:v>521.27699999999993</c:v>
                </c:pt>
                <c:pt idx="1119" formatCode="#,##0.0">
                  <c:v>14.848000000000001</c:v>
                </c:pt>
                <c:pt idx="1120" formatCode="#,##0.0">
                  <c:v>506.42899999999997</c:v>
                </c:pt>
                <c:pt idx="1121" formatCode="#,##0.0">
                  <c:v>538.97800000000007</c:v>
                </c:pt>
                <c:pt idx="1122" formatCode="#,##0.0">
                  <c:v>538.97800000000007</c:v>
                </c:pt>
                <c:pt idx="1123" formatCode="#,##0.0">
                  <c:v>16.161999999999999</c:v>
                </c:pt>
                <c:pt idx="1124" formatCode="#,##0.0">
                  <c:v>522.81600000000003</c:v>
                </c:pt>
                <c:pt idx="1125" formatCode="#,##0.0">
                  <c:v>623.76800000000003</c:v>
                </c:pt>
                <c:pt idx="1126" formatCode="#,##0.0">
                  <c:v>623.76800000000003</c:v>
                </c:pt>
                <c:pt idx="1127" formatCode="#,##0.0">
                  <c:v>21.382999999999999</c:v>
                </c:pt>
                <c:pt idx="1128" formatCode="#,##0.0">
                  <c:v>602.38499999999999</c:v>
                </c:pt>
                <c:pt idx="1129" formatCode="#,##0.0">
                  <c:v>1300.7759999999998</c:v>
                </c:pt>
                <c:pt idx="1130" formatCode="#,##0.0">
                  <c:v>1261.7429999999999</c:v>
                </c:pt>
                <c:pt idx="1131" formatCode="#,##0.0">
                  <c:v>42.753</c:v>
                </c:pt>
                <c:pt idx="1132" formatCode="#,##0.0">
                  <c:v>1218.99</c:v>
                </c:pt>
                <c:pt idx="1133" formatCode="#,##0.0">
                  <c:v>39.033000000000001</c:v>
                </c:pt>
                <c:pt idx="1134" formatCode="#,##0.0">
                  <c:v>39.033000000000001</c:v>
                </c:pt>
                <c:pt idx="1135" formatCode="#,##0.0">
                  <c:v>654.28899999999999</c:v>
                </c:pt>
                <c:pt idx="1136" formatCode="#,##0.0">
                  <c:v>627.66899999999998</c:v>
                </c:pt>
                <c:pt idx="1137" formatCode="#,##0.0">
                  <c:v>17.981000000000002</c:v>
                </c:pt>
                <c:pt idx="1138" formatCode="#,##0.0">
                  <c:v>609.68799999999999</c:v>
                </c:pt>
                <c:pt idx="1139" formatCode="#,##0.0">
                  <c:v>26.62</c:v>
                </c:pt>
                <c:pt idx="1140" formatCode="#,##0.0">
                  <c:v>26.62</c:v>
                </c:pt>
                <c:pt idx="1141" formatCode="#,##0.0">
                  <c:v>0</c:v>
                </c:pt>
                <c:pt idx="1142" formatCode="#,##0.0">
                  <c:v>0</c:v>
                </c:pt>
                <c:pt idx="1143" formatCode="#,##0.0">
                  <c:v>0</c:v>
                </c:pt>
                <c:pt idx="1144" formatCode="#,##0.0">
                  <c:v>0</c:v>
                </c:pt>
                <c:pt idx="1145" formatCode="#,##0.0">
                  <c:v>1357.875</c:v>
                </c:pt>
                <c:pt idx="1146" formatCode="#,##0.0">
                  <c:v>1357.875</c:v>
                </c:pt>
                <c:pt idx="1147" formatCode="#,##0.0">
                  <c:v>61.381999999999998</c:v>
                </c:pt>
                <c:pt idx="1148" formatCode="#,##0.0">
                  <c:v>1296.4929999999999</c:v>
                </c:pt>
                <c:pt idx="1149" formatCode="#,##0.0">
                  <c:v>801.05799999999999</c:v>
                </c:pt>
                <c:pt idx="1150" formatCode="#,##0.0">
                  <c:v>789.23599999999999</c:v>
                </c:pt>
                <c:pt idx="1151" formatCode="#,##0.0">
                  <c:v>24.992000000000001</c:v>
                </c:pt>
                <c:pt idx="1152" formatCode="#,##0.0">
                  <c:v>764.24400000000003</c:v>
                </c:pt>
                <c:pt idx="1153" formatCode="#,##0.0">
                  <c:v>11.821999999999999</c:v>
                </c:pt>
                <c:pt idx="1154" formatCode="#,##0.0">
                  <c:v>11.821999999999999</c:v>
                </c:pt>
                <c:pt idx="1155" formatCode="#,##0.0">
                  <c:v>7346.3190999999997</c:v>
                </c:pt>
                <c:pt idx="1156" formatCode="#,##0.0">
                  <c:v>55.179000000000002</c:v>
                </c:pt>
                <c:pt idx="1157" formatCode="#,##0.0">
                  <c:v>55.179000000000002</c:v>
                </c:pt>
                <c:pt idx="1158" formatCode="#,##0.0">
                  <c:v>55.179000000000002</c:v>
                </c:pt>
                <c:pt idx="1159" formatCode="#,##0.0">
                  <c:v>55.179000000000002</c:v>
                </c:pt>
                <c:pt idx="1160" formatCode="#,##0.0">
                  <c:v>0</c:v>
                </c:pt>
                <c:pt idx="1161" formatCode="#,##0.0">
                  <c:v>0</c:v>
                </c:pt>
                <c:pt idx="1162" formatCode="#,##0.0">
                  <c:v>0</c:v>
                </c:pt>
                <c:pt idx="1163" formatCode="#,##0.0">
                  <c:v>342.69199999999995</c:v>
                </c:pt>
                <c:pt idx="1164" formatCode="#,##0.0">
                  <c:v>342.69199999999995</c:v>
                </c:pt>
                <c:pt idx="1165" formatCode="#,##0.0">
                  <c:v>292.25599999999997</c:v>
                </c:pt>
                <c:pt idx="1166" formatCode="#,##0.0">
                  <c:v>0</c:v>
                </c:pt>
                <c:pt idx="1167" formatCode="#,##0.0">
                  <c:v>292.25599999999997</c:v>
                </c:pt>
                <c:pt idx="1168" formatCode="#,##0.0">
                  <c:v>11.717000000000001</c:v>
                </c:pt>
                <c:pt idx="1169" formatCode="#,##0.0">
                  <c:v>11.717000000000001</c:v>
                </c:pt>
                <c:pt idx="1170" formatCode="#,##0.0">
                  <c:v>24.734000000000002</c:v>
                </c:pt>
                <c:pt idx="1171" formatCode="#,##0.0">
                  <c:v>24.734000000000002</c:v>
                </c:pt>
                <c:pt idx="1172" formatCode="#,##0.0">
                  <c:v>0</c:v>
                </c:pt>
                <c:pt idx="1173" formatCode="#,##0.0">
                  <c:v>0</c:v>
                </c:pt>
                <c:pt idx="1174" formatCode="#,##0.0">
                  <c:v>0</c:v>
                </c:pt>
                <c:pt idx="1175" formatCode="#,##0.0">
                  <c:v>13.984999999999999</c:v>
                </c:pt>
                <c:pt idx="1176" formatCode="#,##0.0">
                  <c:v>13.984999999999999</c:v>
                </c:pt>
                <c:pt idx="1177" formatCode="#,##0.0">
                  <c:v>55.262</c:v>
                </c:pt>
                <c:pt idx="1178" formatCode="#,##0.0">
                  <c:v>55.262</c:v>
                </c:pt>
                <c:pt idx="1179" formatCode="#,##0.0">
                  <c:v>49.881</c:v>
                </c:pt>
                <c:pt idx="1180" formatCode="#,##0.0">
                  <c:v>49.881</c:v>
                </c:pt>
                <c:pt idx="1181" formatCode="#,##0.0">
                  <c:v>0</c:v>
                </c:pt>
                <c:pt idx="1182" formatCode="#,##0.0">
                  <c:v>4</c:v>
                </c:pt>
                <c:pt idx="1183" formatCode="#,##0.0">
                  <c:v>4</c:v>
                </c:pt>
                <c:pt idx="1184" formatCode="#,##0.0">
                  <c:v>1.1060000000000001</c:v>
                </c:pt>
                <c:pt idx="1185" formatCode="#,##0.0">
                  <c:v>1.1060000000000001</c:v>
                </c:pt>
                <c:pt idx="1186" formatCode="#,##0.0">
                  <c:v>0.27500000000000002</c:v>
                </c:pt>
                <c:pt idx="1187" formatCode="#,##0.0">
                  <c:v>0.27500000000000002</c:v>
                </c:pt>
                <c:pt idx="1188" formatCode="#,##0.0">
                  <c:v>0</c:v>
                </c:pt>
                <c:pt idx="1189" formatCode="#,##0.0">
                  <c:v>0</c:v>
                </c:pt>
                <c:pt idx="1190" formatCode="#,##0.0">
                  <c:v>0</c:v>
                </c:pt>
                <c:pt idx="1191" formatCode="#,##0.0">
                  <c:v>0</c:v>
                </c:pt>
                <c:pt idx="1192" formatCode="#,##0.0">
                  <c:v>82.408000000000001</c:v>
                </c:pt>
                <c:pt idx="1193" formatCode="#,##0.0">
                  <c:v>82.408000000000001</c:v>
                </c:pt>
                <c:pt idx="1194" formatCode="#,##0.0">
                  <c:v>71.268000000000001</c:v>
                </c:pt>
                <c:pt idx="1195" formatCode="#,##0.0">
                  <c:v>70.268000000000001</c:v>
                </c:pt>
                <c:pt idx="1196" formatCode="#,##0.0">
                  <c:v>1</c:v>
                </c:pt>
                <c:pt idx="1197" formatCode="#,##0.0">
                  <c:v>0</c:v>
                </c:pt>
                <c:pt idx="1198" formatCode="#,##0.0">
                  <c:v>5.88</c:v>
                </c:pt>
                <c:pt idx="1199" formatCode="#,##0.0">
                  <c:v>5.88</c:v>
                </c:pt>
                <c:pt idx="1200" formatCode="#,##0.0">
                  <c:v>3.8490000000000002</c:v>
                </c:pt>
                <c:pt idx="1201" formatCode="#,##0.0">
                  <c:v>3.8490000000000002</c:v>
                </c:pt>
                <c:pt idx="1202" formatCode="#,##0.0">
                  <c:v>0.91100000000000003</c:v>
                </c:pt>
                <c:pt idx="1203" formatCode="#,##0.0">
                  <c:v>0.91100000000000003</c:v>
                </c:pt>
                <c:pt idx="1204" formatCode="#,##0.0">
                  <c:v>0.5</c:v>
                </c:pt>
                <c:pt idx="1205" formatCode="#,##0.0">
                  <c:v>0.5</c:v>
                </c:pt>
                <c:pt idx="1206" formatCode="#,##0.0">
                  <c:v>0</c:v>
                </c:pt>
                <c:pt idx="1207" formatCode="#,##0.0">
                  <c:v>0</c:v>
                </c:pt>
                <c:pt idx="1208" formatCode="#,##0.0">
                  <c:v>57.67</c:v>
                </c:pt>
                <c:pt idx="1209" formatCode="#,##0.0">
                  <c:v>57.67</c:v>
                </c:pt>
                <c:pt idx="1210" formatCode="#,##0.0">
                  <c:v>51.628</c:v>
                </c:pt>
                <c:pt idx="1211" formatCode="#,##0.0">
                  <c:v>50.142000000000003</c:v>
                </c:pt>
                <c:pt idx="1212" formatCode="#,##0.0">
                  <c:v>1.486</c:v>
                </c:pt>
                <c:pt idx="1213" formatCode="#,##0.0">
                  <c:v>0</c:v>
                </c:pt>
                <c:pt idx="1214" formatCode="#,##0.0">
                  <c:v>2.125</c:v>
                </c:pt>
                <c:pt idx="1215" formatCode="#,##0.0">
                  <c:v>2.125</c:v>
                </c:pt>
                <c:pt idx="1216" formatCode="#,##0.0">
                  <c:v>0.76700000000000002</c:v>
                </c:pt>
                <c:pt idx="1217" formatCode="#,##0.0">
                  <c:v>0.76700000000000002</c:v>
                </c:pt>
                <c:pt idx="1218" formatCode="#,##0.0">
                  <c:v>2.3479999999999999</c:v>
                </c:pt>
                <c:pt idx="1219" formatCode="#,##0.0">
                  <c:v>2.3479999999999999</c:v>
                </c:pt>
                <c:pt idx="1220" formatCode="#,##0.0">
                  <c:v>0.80200000000000005</c:v>
                </c:pt>
                <c:pt idx="1221" formatCode="#,##0.0">
                  <c:v>0.80200000000000005</c:v>
                </c:pt>
                <c:pt idx="1222" formatCode="#,##0.0">
                  <c:v>0</c:v>
                </c:pt>
                <c:pt idx="1223" formatCode="#,##0.0">
                  <c:v>0</c:v>
                </c:pt>
                <c:pt idx="1224" formatCode="#,##0.0">
                  <c:v>61.358000000000004</c:v>
                </c:pt>
                <c:pt idx="1225" formatCode="#,##0.0">
                  <c:v>61.358000000000004</c:v>
                </c:pt>
                <c:pt idx="1226" formatCode="#,##0.0">
                  <c:v>51.777000000000001</c:v>
                </c:pt>
                <c:pt idx="1227" formatCode="#,##0.0">
                  <c:v>48.463999999999999</c:v>
                </c:pt>
                <c:pt idx="1228" formatCode="#,##0.0">
                  <c:v>3.3130000000000002</c:v>
                </c:pt>
                <c:pt idx="1229" formatCode="#,##0.0">
                  <c:v>0</c:v>
                </c:pt>
                <c:pt idx="1230" formatCode="#,##0.0">
                  <c:v>3.2</c:v>
                </c:pt>
                <c:pt idx="1231" formatCode="#,##0.0">
                  <c:v>3.2</c:v>
                </c:pt>
                <c:pt idx="1232" formatCode="#,##0.0">
                  <c:v>3.681</c:v>
                </c:pt>
                <c:pt idx="1233" formatCode="#,##0.0">
                  <c:v>3.681</c:v>
                </c:pt>
                <c:pt idx="1234" formatCode="#,##0.0">
                  <c:v>2.7</c:v>
                </c:pt>
                <c:pt idx="1235" formatCode="#,##0.0">
                  <c:v>2.7</c:v>
                </c:pt>
                <c:pt idx="1236" formatCode="#,##0.0">
                  <c:v>0</c:v>
                </c:pt>
                <c:pt idx="1237" formatCode="#,##0.0">
                  <c:v>0</c:v>
                </c:pt>
                <c:pt idx="1238" formatCode="#,##0.0">
                  <c:v>0</c:v>
                </c:pt>
                <c:pt idx="1239" formatCode="#,##0.0">
                  <c:v>0</c:v>
                </c:pt>
                <c:pt idx="1240" formatCode="#,##0.0">
                  <c:v>56.262</c:v>
                </c:pt>
                <c:pt idx="1241" formatCode="#,##0.0">
                  <c:v>56.262</c:v>
                </c:pt>
                <c:pt idx="1242" formatCode="#,##0.0">
                  <c:v>52.747</c:v>
                </c:pt>
                <c:pt idx="1243" formatCode="#,##0.0">
                  <c:v>52.067999999999998</c:v>
                </c:pt>
                <c:pt idx="1244" formatCode="#,##0.0">
                  <c:v>0.67900000000000005</c:v>
                </c:pt>
                <c:pt idx="1245" formatCode="#,##0.0">
                  <c:v>0</c:v>
                </c:pt>
                <c:pt idx="1246" formatCode="#,##0.0">
                  <c:v>2.7650000000000001</c:v>
                </c:pt>
                <c:pt idx="1247" formatCode="#,##0.0">
                  <c:v>2.7650000000000001</c:v>
                </c:pt>
                <c:pt idx="1248" formatCode="#,##0.0">
                  <c:v>0.29899999999999999</c:v>
                </c:pt>
                <c:pt idx="1249" formatCode="#,##0.0">
                  <c:v>0.29899999999999999</c:v>
                </c:pt>
                <c:pt idx="1250" formatCode="#,##0.0">
                  <c:v>0.4</c:v>
                </c:pt>
                <c:pt idx="1251" formatCode="#,##0.0">
                  <c:v>0.4</c:v>
                </c:pt>
                <c:pt idx="1252" formatCode="#,##0.0">
                  <c:v>5.0999999999999997E-2</c:v>
                </c:pt>
                <c:pt idx="1253" formatCode="#,##0.0">
                  <c:v>5.0999999999999997E-2</c:v>
                </c:pt>
                <c:pt idx="1254" formatCode="#,##0.0">
                  <c:v>0</c:v>
                </c:pt>
                <c:pt idx="1255" formatCode="#,##0.0">
                  <c:v>0</c:v>
                </c:pt>
                <c:pt idx="1256" formatCode="#,##0.0">
                  <c:v>99.923999999999992</c:v>
                </c:pt>
                <c:pt idx="1257" formatCode="#,##0.0">
                  <c:v>99.923999999999992</c:v>
                </c:pt>
                <c:pt idx="1258" formatCode="#,##0.0">
                  <c:v>69.319999999999993</c:v>
                </c:pt>
                <c:pt idx="1259" formatCode="#,##0.0">
                  <c:v>69.319999999999993</c:v>
                </c:pt>
                <c:pt idx="1260" formatCode="#,##0.0">
                  <c:v>0</c:v>
                </c:pt>
                <c:pt idx="1261" formatCode="#,##0.0">
                  <c:v>7</c:v>
                </c:pt>
                <c:pt idx="1262" formatCode="#,##0.0">
                  <c:v>7</c:v>
                </c:pt>
                <c:pt idx="1263" formatCode="#,##0.0">
                  <c:v>5.4829999999999997</c:v>
                </c:pt>
                <c:pt idx="1264" formatCode="#,##0.0">
                  <c:v>5.4829999999999997</c:v>
                </c:pt>
                <c:pt idx="1265" formatCode="#,##0.0">
                  <c:v>14.015000000000001</c:v>
                </c:pt>
                <c:pt idx="1266" formatCode="#,##0.0">
                  <c:v>14.015000000000001</c:v>
                </c:pt>
                <c:pt idx="1267" formatCode="#,##0.0">
                  <c:v>0</c:v>
                </c:pt>
                <c:pt idx="1268" formatCode="#,##0.0">
                  <c:v>0</c:v>
                </c:pt>
                <c:pt idx="1269" formatCode="#,##0.0">
                  <c:v>4.1059999999999999</c:v>
                </c:pt>
                <c:pt idx="1270" formatCode="#,##0.0">
                  <c:v>4.1059999999999999</c:v>
                </c:pt>
                <c:pt idx="1271" formatCode="#,##0.0">
                  <c:v>94.480999999999995</c:v>
                </c:pt>
                <c:pt idx="1272" formatCode="#,##0.0">
                  <c:v>94.480999999999995</c:v>
                </c:pt>
                <c:pt idx="1273" formatCode="#,##0.0">
                  <c:v>64.622</c:v>
                </c:pt>
                <c:pt idx="1274" formatCode="#,##0.0">
                  <c:v>64.622</c:v>
                </c:pt>
                <c:pt idx="1275" formatCode="#,##0.0">
                  <c:v>0</c:v>
                </c:pt>
                <c:pt idx="1276" formatCode="#,##0.0">
                  <c:v>20.196000000000002</c:v>
                </c:pt>
                <c:pt idx="1277" formatCode="#,##0.0">
                  <c:v>20.196000000000002</c:v>
                </c:pt>
                <c:pt idx="1278" formatCode="#,##0.0">
                  <c:v>2.4020000000000001</c:v>
                </c:pt>
                <c:pt idx="1279" formatCode="#,##0.0">
                  <c:v>2.4020000000000001</c:v>
                </c:pt>
                <c:pt idx="1280" formatCode="#,##0.0">
                  <c:v>6.9109999999999996</c:v>
                </c:pt>
                <c:pt idx="1281" formatCode="#,##0.0">
                  <c:v>6.9109999999999996</c:v>
                </c:pt>
                <c:pt idx="1282" formatCode="#,##0.0">
                  <c:v>0.35</c:v>
                </c:pt>
                <c:pt idx="1283" formatCode="#,##0.0">
                  <c:v>0.35</c:v>
                </c:pt>
                <c:pt idx="1284" formatCode="#,##0.0">
                  <c:v>0</c:v>
                </c:pt>
                <c:pt idx="1285" formatCode="#,##0.0">
                  <c:v>0</c:v>
                </c:pt>
                <c:pt idx="1286" formatCode="#,##0.0">
                  <c:v>58.702999999999996</c:v>
                </c:pt>
                <c:pt idx="1287" formatCode="#,##0.0">
                  <c:v>58.702999999999996</c:v>
                </c:pt>
                <c:pt idx="1288" formatCode="#,##0.0">
                  <c:v>52.652000000000001</c:v>
                </c:pt>
                <c:pt idx="1289" formatCode="#,##0.0">
                  <c:v>51.706000000000003</c:v>
                </c:pt>
                <c:pt idx="1290" formatCode="#,##0.0">
                  <c:v>0.94599999999999995</c:v>
                </c:pt>
                <c:pt idx="1291" formatCode="#,##0.0">
                  <c:v>0</c:v>
                </c:pt>
                <c:pt idx="1292" formatCode="#,##0.0">
                  <c:v>2.774</c:v>
                </c:pt>
                <c:pt idx="1293" formatCode="#,##0.0">
                  <c:v>2.774</c:v>
                </c:pt>
                <c:pt idx="1294" formatCode="#,##0.0">
                  <c:v>1.8</c:v>
                </c:pt>
                <c:pt idx="1295" formatCode="#,##0.0">
                  <c:v>1.8</c:v>
                </c:pt>
                <c:pt idx="1296" formatCode="#,##0.0">
                  <c:v>0.57699999999999996</c:v>
                </c:pt>
                <c:pt idx="1297" formatCode="#,##0.0">
                  <c:v>0.57699999999999996</c:v>
                </c:pt>
                <c:pt idx="1298" formatCode="#,##0.0">
                  <c:v>0.9</c:v>
                </c:pt>
                <c:pt idx="1299" formatCode="#,##0.0">
                  <c:v>0.9</c:v>
                </c:pt>
                <c:pt idx="1300" formatCode="#,##0.0">
                  <c:v>0</c:v>
                </c:pt>
                <c:pt idx="1301" formatCode="#,##0.0">
                  <c:v>0</c:v>
                </c:pt>
                <c:pt idx="1302" formatCode="#,##0.0">
                  <c:v>56.366</c:v>
                </c:pt>
                <c:pt idx="1303" formatCode="#,##0.0">
                  <c:v>56.366</c:v>
                </c:pt>
                <c:pt idx="1304" formatCode="#,##0.0">
                  <c:v>51.637999999999998</c:v>
                </c:pt>
                <c:pt idx="1305" formatCode="#,##0.0">
                  <c:v>51.637999999999998</c:v>
                </c:pt>
                <c:pt idx="1306" formatCode="#,##0.0">
                  <c:v>0</c:v>
                </c:pt>
                <c:pt idx="1307" formatCode="#,##0.0">
                  <c:v>2.355</c:v>
                </c:pt>
                <c:pt idx="1308" formatCode="#,##0.0">
                  <c:v>2.355</c:v>
                </c:pt>
                <c:pt idx="1309" formatCode="#,##0.0">
                  <c:v>1.4410000000000001</c:v>
                </c:pt>
                <c:pt idx="1310" formatCode="#,##0.0">
                  <c:v>1.4410000000000001</c:v>
                </c:pt>
                <c:pt idx="1311" formatCode="#,##0.0">
                  <c:v>0.93200000000000005</c:v>
                </c:pt>
                <c:pt idx="1312" formatCode="#,##0.0">
                  <c:v>0.93200000000000005</c:v>
                </c:pt>
                <c:pt idx="1313" formatCode="#,##0.0">
                  <c:v>0</c:v>
                </c:pt>
                <c:pt idx="1314" formatCode="#,##0.0">
                  <c:v>0</c:v>
                </c:pt>
                <c:pt idx="1315" formatCode="#,##0.0">
                  <c:v>76.876999999999995</c:v>
                </c:pt>
                <c:pt idx="1316" formatCode="#,##0.0">
                  <c:v>76.876999999999995</c:v>
                </c:pt>
                <c:pt idx="1317" formatCode="#,##0.0">
                  <c:v>65.17</c:v>
                </c:pt>
                <c:pt idx="1318" formatCode="#,##0.0">
                  <c:v>61.298999999999999</c:v>
                </c:pt>
                <c:pt idx="1319" formatCode="#,##0.0">
                  <c:v>3.871</c:v>
                </c:pt>
                <c:pt idx="1320" formatCode="#,##0.0">
                  <c:v>0</c:v>
                </c:pt>
                <c:pt idx="1321" formatCode="#,##0.0">
                  <c:v>5.8890000000000002</c:v>
                </c:pt>
                <c:pt idx="1322" formatCode="#,##0.0">
                  <c:v>5.8890000000000002</c:v>
                </c:pt>
                <c:pt idx="1323" formatCode="#,##0.0">
                  <c:v>1.6180000000000001</c:v>
                </c:pt>
                <c:pt idx="1324" formatCode="#,##0.0">
                  <c:v>1.6180000000000001</c:v>
                </c:pt>
                <c:pt idx="1325" formatCode="#,##0.0">
                  <c:v>4.2</c:v>
                </c:pt>
                <c:pt idx="1326" formatCode="#,##0.0">
                  <c:v>4.2</c:v>
                </c:pt>
                <c:pt idx="1327" formatCode="#,##0.0">
                  <c:v>0</c:v>
                </c:pt>
                <c:pt idx="1328" formatCode="#,##0.0">
                  <c:v>0</c:v>
                </c:pt>
                <c:pt idx="1329" formatCode="#,##0.0">
                  <c:v>0</c:v>
                </c:pt>
                <c:pt idx="1330" formatCode="#,##0.0">
                  <c:v>0</c:v>
                </c:pt>
                <c:pt idx="1331" formatCode="#,##0.0">
                  <c:v>59.323000000000008</c:v>
                </c:pt>
                <c:pt idx="1332" formatCode="#,##0.0">
                  <c:v>59.323000000000008</c:v>
                </c:pt>
                <c:pt idx="1333" formatCode="#,##0.0">
                  <c:v>52.115000000000002</c:v>
                </c:pt>
                <c:pt idx="1334" formatCode="#,##0.0">
                  <c:v>50.673999999999999</c:v>
                </c:pt>
                <c:pt idx="1335" formatCode="#,##0.0">
                  <c:v>1.4410000000000001</c:v>
                </c:pt>
                <c:pt idx="1336" formatCode="#,##0.0">
                  <c:v>0</c:v>
                </c:pt>
                <c:pt idx="1337" formatCode="#,##0.0">
                  <c:v>2.4260000000000002</c:v>
                </c:pt>
                <c:pt idx="1338" formatCode="#,##0.0">
                  <c:v>2.4260000000000002</c:v>
                </c:pt>
                <c:pt idx="1339" formatCode="#,##0.0">
                  <c:v>1.25</c:v>
                </c:pt>
                <c:pt idx="1340" formatCode="#,##0.0">
                  <c:v>1.25</c:v>
                </c:pt>
                <c:pt idx="1341" formatCode="#,##0.0">
                  <c:v>3.032</c:v>
                </c:pt>
                <c:pt idx="1342" formatCode="#,##0.0">
                  <c:v>3.032</c:v>
                </c:pt>
                <c:pt idx="1343" formatCode="#,##0.0">
                  <c:v>0.5</c:v>
                </c:pt>
                <c:pt idx="1344" formatCode="#,##0.0">
                  <c:v>0.5</c:v>
                </c:pt>
                <c:pt idx="1345" formatCode="#,##0.0">
                  <c:v>0</c:v>
                </c:pt>
                <c:pt idx="1346" formatCode="#,##0.0">
                  <c:v>0</c:v>
                </c:pt>
                <c:pt idx="1347" formatCode="#,##0.0">
                  <c:v>69.64309999999999</c:v>
                </c:pt>
                <c:pt idx="1348" formatCode="#,##0.0">
                  <c:v>69.64309999999999</c:v>
                </c:pt>
                <c:pt idx="1349" formatCode="#,##0.0">
                  <c:v>62.173999999999999</c:v>
                </c:pt>
                <c:pt idx="1350" formatCode="#,##0.0">
                  <c:v>61.482999999999997</c:v>
                </c:pt>
                <c:pt idx="1351" formatCode="#,##0.0">
                  <c:v>0.69099999999999995</c:v>
                </c:pt>
                <c:pt idx="1352" formatCode="#,##0.0">
                  <c:v>0</c:v>
                </c:pt>
                <c:pt idx="1353" formatCode="#,##0.0">
                  <c:v>3.5209999999999999</c:v>
                </c:pt>
                <c:pt idx="1354" formatCode="#,##0.0">
                  <c:v>3.5209999999999999</c:v>
                </c:pt>
                <c:pt idx="1355" formatCode="#,##0.0">
                  <c:v>1.226</c:v>
                </c:pt>
                <c:pt idx="1356" formatCode="#,##0.0">
                  <c:v>1.226</c:v>
                </c:pt>
                <c:pt idx="1357" formatCode="#,##0.0">
                  <c:v>2.7221000000000002</c:v>
                </c:pt>
                <c:pt idx="1358" formatCode="#,##0.0">
                  <c:v>2.7221000000000002</c:v>
                </c:pt>
                <c:pt idx="1359" formatCode="#,##0.0">
                  <c:v>0</c:v>
                </c:pt>
                <c:pt idx="1360" formatCode="#,##0.0">
                  <c:v>0</c:v>
                </c:pt>
                <c:pt idx="1361" formatCode="#,##0.0">
                  <c:v>0</c:v>
                </c:pt>
                <c:pt idx="1362" formatCode="#,##0.0">
                  <c:v>0</c:v>
                </c:pt>
                <c:pt idx="1363" formatCode="#,##0.0">
                  <c:v>206.38400000000001</c:v>
                </c:pt>
                <c:pt idx="1364" formatCode="#,##0.0">
                  <c:v>206.38400000000001</c:v>
                </c:pt>
                <c:pt idx="1365" formatCode="#,##0.0">
                  <c:v>103.952</c:v>
                </c:pt>
                <c:pt idx="1366" formatCode="#,##0.0">
                  <c:v>103.952</c:v>
                </c:pt>
                <c:pt idx="1367" formatCode="#,##0.0">
                  <c:v>0</c:v>
                </c:pt>
                <c:pt idx="1368" formatCode="#,##0.0">
                  <c:v>31.937999999999999</c:v>
                </c:pt>
                <c:pt idx="1369" formatCode="#,##0.0">
                  <c:v>31.937999999999999</c:v>
                </c:pt>
                <c:pt idx="1370" formatCode="#,##0.0">
                  <c:v>8.5090000000000003</c:v>
                </c:pt>
                <c:pt idx="1371" formatCode="#,##0.0">
                  <c:v>8.5090000000000003</c:v>
                </c:pt>
                <c:pt idx="1372" formatCode="#,##0.0">
                  <c:v>32.351999999999997</c:v>
                </c:pt>
                <c:pt idx="1373" formatCode="#,##0.0">
                  <c:v>32.351999999999997</c:v>
                </c:pt>
                <c:pt idx="1374" formatCode="#,##0.0">
                  <c:v>2.653</c:v>
                </c:pt>
                <c:pt idx="1375" formatCode="#,##0.0">
                  <c:v>2.653</c:v>
                </c:pt>
                <c:pt idx="1376" formatCode="#,##0.0">
                  <c:v>3.8809999999999998</c:v>
                </c:pt>
                <c:pt idx="1377" formatCode="#,##0.0">
                  <c:v>3.8809999999999998</c:v>
                </c:pt>
                <c:pt idx="1378" formatCode="#,##0.0">
                  <c:v>25.751999999999999</c:v>
                </c:pt>
                <c:pt idx="1379" formatCode="#,##0.0">
                  <c:v>25.751999999999999</c:v>
                </c:pt>
                <c:pt idx="1380" formatCode="#,##0.0">
                  <c:v>96.471000000000004</c:v>
                </c:pt>
                <c:pt idx="1381" formatCode="#,##0.0">
                  <c:v>96.471000000000004</c:v>
                </c:pt>
                <c:pt idx="1382" formatCode="#,##0.0">
                  <c:v>76.435999999999993</c:v>
                </c:pt>
                <c:pt idx="1383" formatCode="#,##0.0">
                  <c:v>75.135999999999996</c:v>
                </c:pt>
                <c:pt idx="1384" formatCode="#,##0.0">
                  <c:v>1.3</c:v>
                </c:pt>
                <c:pt idx="1385" formatCode="#,##0.0">
                  <c:v>0</c:v>
                </c:pt>
                <c:pt idx="1386" formatCode="#,##0.0">
                  <c:v>8.7479999999999993</c:v>
                </c:pt>
                <c:pt idx="1387" formatCode="#,##0.0">
                  <c:v>8.7479999999999993</c:v>
                </c:pt>
                <c:pt idx="1388" formatCode="#,##0.0">
                  <c:v>2.468</c:v>
                </c:pt>
                <c:pt idx="1389" formatCode="#,##0.0">
                  <c:v>2.468</c:v>
                </c:pt>
                <c:pt idx="1390" formatCode="#,##0.0">
                  <c:v>6.423</c:v>
                </c:pt>
                <c:pt idx="1391" formatCode="#,##0.0">
                  <c:v>6.423</c:v>
                </c:pt>
                <c:pt idx="1392" formatCode="#,##0.0">
                  <c:v>2.3959999999999999</c:v>
                </c:pt>
                <c:pt idx="1393" formatCode="#,##0.0">
                  <c:v>2.3959999999999999</c:v>
                </c:pt>
                <c:pt idx="1394" formatCode="#,##0.0">
                  <c:v>0</c:v>
                </c:pt>
                <c:pt idx="1395" formatCode="#,##0.0">
                  <c:v>0</c:v>
                </c:pt>
                <c:pt idx="1396" formatCode="#,##0.0">
                  <c:v>1579.26</c:v>
                </c:pt>
                <c:pt idx="1397" formatCode="#,##0.0">
                  <c:v>1579.26</c:v>
                </c:pt>
                <c:pt idx="1398" formatCode="#,##0.0">
                  <c:v>128.041</c:v>
                </c:pt>
                <c:pt idx="1399" formatCode="General">
                  <c:v>128.041</c:v>
                </c:pt>
                <c:pt idx="1400" formatCode="0.0">
                  <c:v>0</c:v>
                </c:pt>
                <c:pt idx="1401" formatCode="0.0">
                  <c:v>0</c:v>
                </c:pt>
                <c:pt idx="1402" formatCode="#,##0.0">
                  <c:v>513.82400000000007</c:v>
                </c:pt>
                <c:pt idx="1403" formatCode="#,##0.0">
                  <c:v>0</c:v>
                </c:pt>
                <c:pt idx="1404" formatCode="#,##0.0">
                  <c:v>1.647</c:v>
                </c:pt>
                <c:pt idx="1405" formatCode="#,##0.0">
                  <c:v>512.17700000000002</c:v>
                </c:pt>
                <c:pt idx="1406" formatCode="#,##0.0">
                  <c:v>0.1</c:v>
                </c:pt>
                <c:pt idx="1407" formatCode="0.0">
                  <c:v>0.1</c:v>
                </c:pt>
                <c:pt idx="1408" formatCode="#,##0.0">
                  <c:v>135.29400000000001</c:v>
                </c:pt>
                <c:pt idx="1409" formatCode="#,##0.0">
                  <c:v>135.29400000000001</c:v>
                </c:pt>
                <c:pt idx="1410" formatCode="#,##0.0">
                  <c:v>10.718</c:v>
                </c:pt>
                <c:pt idx="1411" formatCode="#,##0.0">
                  <c:v>10.718</c:v>
                </c:pt>
                <c:pt idx="1412" formatCode="0.0">
                  <c:v>0</c:v>
                </c:pt>
                <c:pt idx="1413" formatCode="#,##0.0">
                  <c:v>0.28199999999999997</c:v>
                </c:pt>
                <c:pt idx="1414" formatCode="#,##0.0">
                  <c:v>0.28199999999999997</c:v>
                </c:pt>
                <c:pt idx="1415" formatCode="0.0">
                  <c:v>0</c:v>
                </c:pt>
                <c:pt idx="1416" formatCode="#,##0.0">
                  <c:v>759.00099999999998</c:v>
                </c:pt>
                <c:pt idx="1417" formatCode="0.0">
                  <c:v>0</c:v>
                </c:pt>
                <c:pt idx="1418" formatCode="#,##0.0">
                  <c:v>266.226</c:v>
                </c:pt>
                <c:pt idx="1419" formatCode="#,##0.0">
                  <c:v>492.77499999999998</c:v>
                </c:pt>
                <c:pt idx="1420" formatCode="0.0">
                  <c:v>0</c:v>
                </c:pt>
                <c:pt idx="1421" formatCode="0.0">
                  <c:v>0</c:v>
                </c:pt>
                <c:pt idx="1422" formatCode="#,##0.0">
                  <c:v>0</c:v>
                </c:pt>
                <c:pt idx="1423" formatCode="#,##0.0">
                  <c:v>32</c:v>
                </c:pt>
                <c:pt idx="1424" formatCode="#,##0.0">
                  <c:v>32</c:v>
                </c:pt>
                <c:pt idx="1425" formatCode="#,##0.0">
                  <c:v>314.49099999999999</c:v>
                </c:pt>
                <c:pt idx="1426" formatCode="#,##0.0">
                  <c:v>314.49099999999999</c:v>
                </c:pt>
                <c:pt idx="1427" formatCode="#,##0.0">
                  <c:v>314.49099999999999</c:v>
                </c:pt>
                <c:pt idx="1428" formatCode="#,##0.0">
                  <c:v>0</c:v>
                </c:pt>
                <c:pt idx="1429" formatCode="#,##0.0">
                  <c:v>314.49099999999999</c:v>
                </c:pt>
                <c:pt idx="1430" formatCode="#,##0.0">
                  <c:v>0</c:v>
                </c:pt>
                <c:pt idx="1431" formatCode="#,##0.0">
                  <c:v>0</c:v>
                </c:pt>
                <c:pt idx="1432" formatCode="#,##0.0">
                  <c:v>69.739999999999995</c:v>
                </c:pt>
                <c:pt idx="1433" formatCode="#,##0.0">
                  <c:v>69.739999999999995</c:v>
                </c:pt>
                <c:pt idx="1434" formatCode="#,##0.0">
                  <c:v>69.739999999999995</c:v>
                </c:pt>
                <c:pt idx="1435" formatCode="#,##0.0">
                  <c:v>69.739999999999995</c:v>
                </c:pt>
                <c:pt idx="1436" formatCode="#,##0.0">
                  <c:v>0</c:v>
                </c:pt>
                <c:pt idx="1437" formatCode="#,##0.0">
                  <c:v>0</c:v>
                </c:pt>
                <c:pt idx="1438" formatCode="#,##0.0">
                  <c:v>0</c:v>
                </c:pt>
                <c:pt idx="1439" formatCode="#,##0.0">
                  <c:v>74.009</c:v>
                </c:pt>
                <c:pt idx="1440" formatCode="#,##0.0">
                  <c:v>74.009</c:v>
                </c:pt>
                <c:pt idx="1441" formatCode="#,##0.0">
                  <c:v>46.509</c:v>
                </c:pt>
                <c:pt idx="1442" formatCode="#,##0.0">
                  <c:v>46.509</c:v>
                </c:pt>
                <c:pt idx="1443" formatCode="#,##0.0">
                  <c:v>0</c:v>
                </c:pt>
                <c:pt idx="1444" formatCode="#,##0.0">
                  <c:v>27.5</c:v>
                </c:pt>
                <c:pt idx="1445" formatCode="#,##0.0">
                  <c:v>27.5</c:v>
                </c:pt>
                <c:pt idx="1446" formatCode="#,##0.0">
                  <c:v>39.256</c:v>
                </c:pt>
                <c:pt idx="1447" formatCode="#,##0.0">
                  <c:v>39.256</c:v>
                </c:pt>
                <c:pt idx="1448" formatCode="#,##0.0">
                  <c:v>39.256</c:v>
                </c:pt>
                <c:pt idx="1449" formatCode="#,##0.0">
                  <c:v>39.256</c:v>
                </c:pt>
                <c:pt idx="1450" formatCode="#,##0.0">
                  <c:v>0</c:v>
                </c:pt>
                <c:pt idx="1452" formatCode="#,##0.0">
                  <c:v>390.40899999999999</c:v>
                </c:pt>
                <c:pt idx="1453" formatCode="#,##0.0">
                  <c:v>390.40899999999999</c:v>
                </c:pt>
                <c:pt idx="1454" formatCode="#,##0.0">
                  <c:v>44.557000000000002</c:v>
                </c:pt>
                <c:pt idx="1455" formatCode="#,##0.0">
                  <c:v>44.557000000000002</c:v>
                </c:pt>
                <c:pt idx="1456" formatCode="#,##0.0">
                  <c:v>0</c:v>
                </c:pt>
                <c:pt idx="1457" formatCode="#,##0.0">
                  <c:v>317.32</c:v>
                </c:pt>
                <c:pt idx="1458" formatCode="#,##0.0">
                  <c:v>0</c:v>
                </c:pt>
                <c:pt idx="1459" formatCode="#,##0.0">
                  <c:v>317.32</c:v>
                </c:pt>
                <c:pt idx="1460" formatCode="#,##0.0">
                  <c:v>0</c:v>
                </c:pt>
                <c:pt idx="1461" formatCode="#,##0.0">
                  <c:v>6.0149999999999997</c:v>
                </c:pt>
                <c:pt idx="1462" formatCode="#,##0.0">
                  <c:v>6.0149999999999997</c:v>
                </c:pt>
                <c:pt idx="1463" formatCode="#,##0.0">
                  <c:v>22.516999999999999</c:v>
                </c:pt>
                <c:pt idx="1464" formatCode="#,##0.0">
                  <c:v>22.516999999999999</c:v>
                </c:pt>
                <c:pt idx="1465" formatCode="#,##0.0">
                  <c:v>0</c:v>
                </c:pt>
                <c:pt idx="1466" formatCode="#,##0.0">
                  <c:v>0</c:v>
                </c:pt>
                <c:pt idx="1469" formatCode="#,##0.0">
                  <c:v>166.846</c:v>
                </c:pt>
                <c:pt idx="1470" formatCode="#,##0.0">
                  <c:v>166.846</c:v>
                </c:pt>
                <c:pt idx="1471" formatCode="#,##0.0">
                  <c:v>166.846</c:v>
                </c:pt>
                <c:pt idx="1472" formatCode="#,##0.0">
                  <c:v>0</c:v>
                </c:pt>
                <c:pt idx="1473" formatCode="#,##0.0">
                  <c:v>166.846</c:v>
                </c:pt>
                <c:pt idx="1474" formatCode="#,##0.0">
                  <c:v>0</c:v>
                </c:pt>
                <c:pt idx="1475" formatCode="#,##0.0">
                  <c:v>18.12</c:v>
                </c:pt>
                <c:pt idx="1476" formatCode="#,##0.0">
                  <c:v>18.12</c:v>
                </c:pt>
                <c:pt idx="1477" formatCode="#,##0.0">
                  <c:v>18.12</c:v>
                </c:pt>
                <c:pt idx="1478" formatCode="#,##0.0">
                  <c:v>18.12</c:v>
                </c:pt>
                <c:pt idx="1479" formatCode="#,##0.0">
                  <c:v>0</c:v>
                </c:pt>
                <c:pt idx="1480" formatCode="#,##0.0">
                  <c:v>0</c:v>
                </c:pt>
                <c:pt idx="1481" formatCode="#,##0.0">
                  <c:v>0</c:v>
                </c:pt>
                <c:pt idx="1482" formatCode="#,##0.0">
                  <c:v>0</c:v>
                </c:pt>
                <c:pt idx="1483" formatCode="#,##0.0">
                  <c:v>0</c:v>
                </c:pt>
                <c:pt idx="1484" formatCode="#,##0.0">
                  <c:v>458.19499999999994</c:v>
                </c:pt>
                <c:pt idx="1485" formatCode="#,##0.0">
                  <c:v>458.19499999999994</c:v>
                </c:pt>
                <c:pt idx="1486" formatCode="#,##0.0">
                  <c:v>103.872</c:v>
                </c:pt>
                <c:pt idx="1487" formatCode="#,##0.0">
                  <c:v>103.872</c:v>
                </c:pt>
                <c:pt idx="1488" formatCode="#,##0.0">
                  <c:v>0</c:v>
                </c:pt>
                <c:pt idx="1489" formatCode="#,##0.0">
                  <c:v>3.1240000000000001</c:v>
                </c:pt>
                <c:pt idx="1490" formatCode="#,##0.0">
                  <c:v>3.1240000000000001</c:v>
                </c:pt>
                <c:pt idx="1491" formatCode="#,##0.0">
                  <c:v>29.919</c:v>
                </c:pt>
                <c:pt idx="1492" formatCode="#,##0.0">
                  <c:v>29.919</c:v>
                </c:pt>
                <c:pt idx="1493" formatCode="#,##0.0">
                  <c:v>0.24199999999999999</c:v>
                </c:pt>
                <c:pt idx="1494" formatCode="#,##0.0">
                  <c:v>0.24199999999999999</c:v>
                </c:pt>
                <c:pt idx="1495" formatCode="#,##0.0">
                  <c:v>0</c:v>
                </c:pt>
                <c:pt idx="1496" formatCode="#,##0.0">
                  <c:v>0</c:v>
                </c:pt>
                <c:pt idx="1497" formatCode="#,##0.0">
                  <c:v>0.2</c:v>
                </c:pt>
                <c:pt idx="1498" formatCode="#,##0.0">
                  <c:v>0.2</c:v>
                </c:pt>
                <c:pt idx="1499" formatCode="#,##0.0">
                  <c:v>51.75</c:v>
                </c:pt>
                <c:pt idx="1500" formatCode="#,##0.0">
                  <c:v>51.75</c:v>
                </c:pt>
                <c:pt idx="1501" formatCode="#,##0.0">
                  <c:v>2.3E-2</c:v>
                </c:pt>
                <c:pt idx="1502" formatCode="#,##0.0">
                  <c:v>2.3E-2</c:v>
                </c:pt>
                <c:pt idx="1503" formatCode="#,##0.0">
                  <c:v>1E-3</c:v>
                </c:pt>
                <c:pt idx="1504" formatCode="#,##0.0">
                  <c:v>1E-3</c:v>
                </c:pt>
                <c:pt idx="1505" formatCode="#,##0.0">
                  <c:v>89.212000000000003</c:v>
                </c:pt>
                <c:pt idx="1506" formatCode="#,##0.0">
                  <c:v>89.212000000000003</c:v>
                </c:pt>
                <c:pt idx="1507" formatCode="#,##0.0">
                  <c:v>0</c:v>
                </c:pt>
                <c:pt idx="1508" formatCode="#,##0.0">
                  <c:v>0</c:v>
                </c:pt>
                <c:pt idx="1509" formatCode="#,##0.0">
                  <c:v>155.68799999999999</c:v>
                </c:pt>
                <c:pt idx="1510" formatCode="#,##0.0">
                  <c:v>155.68799999999999</c:v>
                </c:pt>
                <c:pt idx="1511" formatCode="#,##0.0">
                  <c:v>24.164000000000001</c:v>
                </c:pt>
                <c:pt idx="1512" formatCode="#,##0.0">
                  <c:v>24.164000000000001</c:v>
                </c:pt>
                <c:pt idx="1513" formatCode="#,##0.0">
                  <c:v>109.121</c:v>
                </c:pt>
                <c:pt idx="1514" formatCode="#,##0.0">
                  <c:v>109.121</c:v>
                </c:pt>
                <c:pt idx="1515" formatCode="#,##0.0">
                  <c:v>109.121</c:v>
                </c:pt>
                <c:pt idx="1516" formatCode="#,##0.0">
                  <c:v>109.121</c:v>
                </c:pt>
                <c:pt idx="1517" formatCode="#,##0.0">
                  <c:v>0</c:v>
                </c:pt>
                <c:pt idx="1518" formatCode="#,##0.0">
                  <c:v>0</c:v>
                </c:pt>
                <c:pt idx="1519" formatCode="#,##0.0">
                  <c:v>0</c:v>
                </c:pt>
                <c:pt idx="1520" formatCode="#,##0.0">
                  <c:v>983.83300000000008</c:v>
                </c:pt>
                <c:pt idx="1521" formatCode="#,##0.0">
                  <c:v>983.83300000000008</c:v>
                </c:pt>
                <c:pt idx="1522" formatCode="#,##0.0">
                  <c:v>65.894000000000005</c:v>
                </c:pt>
                <c:pt idx="1523" formatCode="#,##0.0">
                  <c:v>65.894000000000005</c:v>
                </c:pt>
                <c:pt idx="1524" formatCode="#,##0.0">
                  <c:v>0</c:v>
                </c:pt>
                <c:pt idx="1525" formatCode="#,##0.0">
                  <c:v>6.6669999999999998</c:v>
                </c:pt>
                <c:pt idx="1526" formatCode="#,##0.0">
                  <c:v>6.6669999999999998</c:v>
                </c:pt>
                <c:pt idx="1527" formatCode="#,##0.0">
                  <c:v>333.94399999999996</c:v>
                </c:pt>
                <c:pt idx="1528" formatCode="#,##0.0">
                  <c:v>246.21899999999999</c:v>
                </c:pt>
                <c:pt idx="1529" formatCode="#,##0.0">
                  <c:v>13.45</c:v>
                </c:pt>
                <c:pt idx="1530" formatCode="#,##0.0">
                  <c:v>74.275000000000006</c:v>
                </c:pt>
                <c:pt idx="1531" formatCode="#,##0.0">
                  <c:v>0</c:v>
                </c:pt>
                <c:pt idx="1532" formatCode="#,##0.0">
                  <c:v>12.369</c:v>
                </c:pt>
                <c:pt idx="1533" formatCode="#,##0.0">
                  <c:v>12.369</c:v>
                </c:pt>
                <c:pt idx="1534" formatCode="#,##0.0">
                  <c:v>25.469000000000001</c:v>
                </c:pt>
                <c:pt idx="1535" formatCode="#,##0.0">
                  <c:v>25.469000000000001</c:v>
                </c:pt>
                <c:pt idx="1536" formatCode="#,##0.0">
                  <c:v>206.233</c:v>
                </c:pt>
                <c:pt idx="1537" formatCode="#,##0.0">
                  <c:v>56.232999999999997</c:v>
                </c:pt>
                <c:pt idx="1538" formatCode="#,##0.0">
                  <c:v>150</c:v>
                </c:pt>
                <c:pt idx="1539" formatCode="#,##0.0">
                  <c:v>64.457000000000008</c:v>
                </c:pt>
                <c:pt idx="1540" formatCode="#,##0.0">
                  <c:v>0</c:v>
                </c:pt>
                <c:pt idx="1541" formatCode="#,##0.0">
                  <c:v>16.446000000000002</c:v>
                </c:pt>
                <c:pt idx="1542" formatCode="#,##0.0">
                  <c:v>48.011000000000003</c:v>
                </c:pt>
                <c:pt idx="1543" formatCode="#,##0.0">
                  <c:v>0</c:v>
                </c:pt>
                <c:pt idx="1544" formatCode="#,##0.0">
                  <c:v>268.8</c:v>
                </c:pt>
                <c:pt idx="1545" formatCode="#,##0.0">
                  <c:v>150.52799999999999</c:v>
                </c:pt>
                <c:pt idx="1546" formatCode="#,##0.0">
                  <c:v>0</c:v>
                </c:pt>
                <c:pt idx="1547" formatCode="#,##0.0">
                  <c:v>118.27200000000001</c:v>
                </c:pt>
                <c:pt idx="1548" formatCode="#,##0.0">
                  <c:v>1653.2920000000001</c:v>
                </c:pt>
                <c:pt idx="1549" formatCode="#,##0.0">
                  <c:v>1653.2920000000001</c:v>
                </c:pt>
                <c:pt idx="1550" formatCode="#,##0.0">
                  <c:v>153.25</c:v>
                </c:pt>
                <c:pt idx="1551" formatCode="#,##0.0">
                  <c:v>153.25</c:v>
                </c:pt>
                <c:pt idx="1552" formatCode="#,##0.0">
                  <c:v>0</c:v>
                </c:pt>
                <c:pt idx="1553" formatCode="#,##0.0">
                  <c:v>59.63</c:v>
                </c:pt>
                <c:pt idx="1554" formatCode="#,##0.0">
                  <c:v>59.63</c:v>
                </c:pt>
                <c:pt idx="1555" formatCode="#,##0.0">
                  <c:v>195.99600000000001</c:v>
                </c:pt>
                <c:pt idx="1556" formatCode="#,##0.0">
                  <c:v>195.99600000000001</c:v>
                </c:pt>
                <c:pt idx="1557" formatCode="#,##0.0">
                  <c:v>259.072</c:v>
                </c:pt>
                <c:pt idx="1558" formatCode="#,##0.0">
                  <c:v>259.072</c:v>
                </c:pt>
                <c:pt idx="1559" formatCode="#,##0.0">
                  <c:v>4</c:v>
                </c:pt>
                <c:pt idx="1560" formatCode="#,##0.0">
                  <c:v>4</c:v>
                </c:pt>
                <c:pt idx="1561" formatCode="#,##0.0">
                  <c:v>0</c:v>
                </c:pt>
                <c:pt idx="1562" formatCode="#,##0.0">
                  <c:v>1.0980000000000001</c:v>
                </c:pt>
                <c:pt idx="1563" formatCode="#,##0.0">
                  <c:v>1.0980000000000001</c:v>
                </c:pt>
                <c:pt idx="1564" formatCode="#,##0.0">
                  <c:v>0</c:v>
                </c:pt>
                <c:pt idx="1565" formatCode="#,##0.0">
                  <c:v>0</c:v>
                </c:pt>
                <c:pt idx="1566" formatCode="#,##0.0">
                  <c:v>405.41800000000001</c:v>
                </c:pt>
                <c:pt idx="1567" formatCode="#,##0.0">
                  <c:v>405.41800000000001</c:v>
                </c:pt>
                <c:pt idx="1568" formatCode="#,##0.0">
                  <c:v>0</c:v>
                </c:pt>
                <c:pt idx="1569" formatCode="#,##0.0">
                  <c:v>2.9089999999999998</c:v>
                </c:pt>
                <c:pt idx="1570" formatCode="#,##0.0">
                  <c:v>2.9089999999999998</c:v>
                </c:pt>
                <c:pt idx="1571" formatCode="#,##0.0">
                  <c:v>42.783999999999999</c:v>
                </c:pt>
                <c:pt idx="1572" formatCode="#,##0.0">
                  <c:v>5.7489999999999997</c:v>
                </c:pt>
                <c:pt idx="1573" formatCode="#,##0.0">
                  <c:v>37.034999999999997</c:v>
                </c:pt>
                <c:pt idx="1574" formatCode="#,##0.0">
                  <c:v>29.667000000000002</c:v>
                </c:pt>
                <c:pt idx="1575" formatCode="#,##0.0">
                  <c:v>29.667000000000002</c:v>
                </c:pt>
                <c:pt idx="1576" formatCode="#,##0.0">
                  <c:v>0</c:v>
                </c:pt>
                <c:pt idx="1577" formatCode="#,##0.0">
                  <c:v>0</c:v>
                </c:pt>
                <c:pt idx="1578" formatCode="#,##0.0">
                  <c:v>499.46800000000002</c:v>
                </c:pt>
                <c:pt idx="1579" formatCode="#,##0.0">
                  <c:v>499.46800000000002</c:v>
                </c:pt>
                <c:pt idx="1580" formatCode="#,##0.0">
                  <c:v>0</c:v>
                </c:pt>
                <c:pt idx="1584" formatCode="#,##0.0">
                  <c:v>0</c:v>
                </c:pt>
                <c:pt idx="1585" formatCode="#,##0.0">
                  <c:v>0</c:v>
                </c:pt>
                <c:pt idx="1586" formatCode="#,##0.0">
                  <c:v>0</c:v>
                </c:pt>
                <c:pt idx="1587" formatCode="#,##0.0">
                  <c:v>0</c:v>
                </c:pt>
                <c:pt idx="1588" formatCode="#,##0.0">
                  <c:v>0</c:v>
                </c:pt>
                <c:pt idx="1589" formatCode="#,##0.0">
                  <c:v>49698.568099999997</c:v>
                </c:pt>
                <c:pt idx="1591" formatCode="0.0">
                  <c:v>0</c:v>
                </c:pt>
                <c:pt idx="1592" formatCode="0.0">
                  <c:v>0</c:v>
                </c:pt>
                <c:pt idx="1593" formatCode="#,##0.0">
                  <c:v>6785.7</c:v>
                </c:pt>
                <c:pt idx="1594" formatCode="#,##0.0">
                  <c:v>6785.7</c:v>
                </c:pt>
                <c:pt idx="1595" formatCode="#,##0.0">
                  <c:v>5729.9</c:v>
                </c:pt>
                <c:pt idx="1596" formatCode="#,##0.0">
                  <c:v>0</c:v>
                </c:pt>
                <c:pt idx="1597" formatCode="#,##0.0">
                  <c:v>5729.9</c:v>
                </c:pt>
                <c:pt idx="1598" formatCode="#,##0.0">
                  <c:v>0</c:v>
                </c:pt>
                <c:pt idx="1599" formatCode="#,##0.0">
                  <c:v>0</c:v>
                </c:pt>
                <c:pt idx="1600" formatCode="#,##0.0">
                  <c:v>1</c:v>
                </c:pt>
                <c:pt idx="1601" formatCode="#,##0.0">
                  <c:v>1</c:v>
                </c:pt>
                <c:pt idx="1602" formatCode="#,##0.0">
                  <c:v>0</c:v>
                </c:pt>
                <c:pt idx="1603" formatCode="#,##0.0">
                  <c:v>1054.8</c:v>
                </c:pt>
                <c:pt idx="1604" formatCode="#,##0.0">
                  <c:v>0</c:v>
                </c:pt>
                <c:pt idx="1605" formatCode="#,##0.0">
                  <c:v>1054.8</c:v>
                </c:pt>
                <c:pt idx="1606" formatCode="#,##0.0">
                  <c:v>0</c:v>
                </c:pt>
                <c:pt idx="1607" formatCode="#,##0.0">
                  <c:v>0</c:v>
                </c:pt>
                <c:pt idx="1608" formatCode="#,##0.0">
                  <c:v>0</c:v>
                </c:pt>
                <c:pt idx="1609" formatCode="#,##0.0">
                  <c:v>0</c:v>
                </c:pt>
                <c:pt idx="1610" formatCode="#,##0.0">
                  <c:v>5674.2789999999986</c:v>
                </c:pt>
                <c:pt idx="1611" formatCode="#,##0.0">
                  <c:v>4556.0360000000001</c:v>
                </c:pt>
                <c:pt idx="1612" formatCode="#,##0.0">
                  <c:v>0</c:v>
                </c:pt>
                <c:pt idx="1613" formatCode="#,##0.0">
                  <c:v>0</c:v>
                </c:pt>
                <c:pt idx="1614" formatCode="#,##0.0">
                  <c:v>4219.7759999999998</c:v>
                </c:pt>
                <c:pt idx="1615" formatCode="#,##0.0">
                  <c:v>0</c:v>
                </c:pt>
                <c:pt idx="1616" formatCode="#,##0.0">
                  <c:v>0</c:v>
                </c:pt>
                <c:pt idx="1617" formatCode="#,##0.0">
                  <c:v>336.26</c:v>
                </c:pt>
                <c:pt idx="1618" formatCode="#,##0.0">
                  <c:v>336.26</c:v>
                </c:pt>
                <c:pt idx="1619" formatCode="#,##0.0">
                  <c:v>0</c:v>
                </c:pt>
                <c:pt idx="1620" formatCode="#,##0.0">
                  <c:v>0</c:v>
                </c:pt>
                <c:pt idx="1621" formatCode="#,##0.0">
                  <c:v>0</c:v>
                </c:pt>
                <c:pt idx="1622" formatCode="#,##0.0">
                  <c:v>0</c:v>
                </c:pt>
                <c:pt idx="1623" formatCode="#,##0.0">
                  <c:v>59.012</c:v>
                </c:pt>
                <c:pt idx="1624" formatCode="#,##0.0">
                  <c:v>59.012</c:v>
                </c:pt>
                <c:pt idx="1625" formatCode="#,##0.0">
                  <c:v>0</c:v>
                </c:pt>
                <c:pt idx="1626" formatCode="#,##0.0">
                  <c:v>59.012</c:v>
                </c:pt>
                <c:pt idx="1627" formatCode="#,##0.0">
                  <c:v>0</c:v>
                </c:pt>
                <c:pt idx="1628" formatCode="#,##0.0">
                  <c:v>0</c:v>
                </c:pt>
                <c:pt idx="1629" formatCode="#,##0.0">
                  <c:v>0</c:v>
                </c:pt>
                <c:pt idx="1630" formatCode="#,##0.0">
                  <c:v>0</c:v>
                </c:pt>
                <c:pt idx="1631" formatCode="#,##0.0">
                  <c:v>41.042999999999999</c:v>
                </c:pt>
                <c:pt idx="1632" formatCode="#,##0.0">
                  <c:v>41.042999999999999</c:v>
                </c:pt>
                <c:pt idx="1633" formatCode="#,##0.0">
                  <c:v>0</c:v>
                </c:pt>
                <c:pt idx="1634" formatCode="#,##0.0">
                  <c:v>0</c:v>
                </c:pt>
                <c:pt idx="1635" formatCode="#,##0.0">
                  <c:v>41.042999999999999</c:v>
                </c:pt>
                <c:pt idx="1636" formatCode="#,##0.0">
                  <c:v>0</c:v>
                </c:pt>
                <c:pt idx="1637" formatCode="#,##0.0">
                  <c:v>0</c:v>
                </c:pt>
                <c:pt idx="1638" formatCode="#,##0.0">
                  <c:v>0</c:v>
                </c:pt>
                <c:pt idx="1639" formatCode="#,##0.0">
                  <c:v>51.103000000000002</c:v>
                </c:pt>
                <c:pt idx="1640" formatCode="#,##0.0">
                  <c:v>51.103000000000002</c:v>
                </c:pt>
                <c:pt idx="1641" formatCode="#,##0.0">
                  <c:v>0</c:v>
                </c:pt>
                <c:pt idx="1642" formatCode="#,##0.0">
                  <c:v>51.103000000000002</c:v>
                </c:pt>
                <c:pt idx="1643" formatCode="#,##0.0">
                  <c:v>0</c:v>
                </c:pt>
                <c:pt idx="1644" formatCode="#,##0.0">
                  <c:v>0</c:v>
                </c:pt>
                <c:pt idx="1645" formatCode="#,##0.0">
                  <c:v>0</c:v>
                </c:pt>
                <c:pt idx="1646" formatCode="#,##0.0">
                  <c:v>0</c:v>
                </c:pt>
                <c:pt idx="1647" formatCode="#,##0.0">
                  <c:v>32.976999999999997</c:v>
                </c:pt>
                <c:pt idx="1648" formatCode="#,##0.0">
                  <c:v>32.976999999999997</c:v>
                </c:pt>
                <c:pt idx="1649" formatCode="#,##0.0">
                  <c:v>0</c:v>
                </c:pt>
                <c:pt idx="1650" formatCode="#,##0.0">
                  <c:v>32.976999999999997</c:v>
                </c:pt>
                <c:pt idx="1651" formatCode="#,##0.0">
                  <c:v>0</c:v>
                </c:pt>
                <c:pt idx="1652" formatCode="#,##0.0">
                  <c:v>0</c:v>
                </c:pt>
                <c:pt idx="1653" formatCode="#,##0.0">
                  <c:v>0</c:v>
                </c:pt>
                <c:pt idx="1654" formatCode="#,##0.0">
                  <c:v>0</c:v>
                </c:pt>
                <c:pt idx="1655" formatCode="#,##0.0">
                  <c:v>27.391999999999999</c:v>
                </c:pt>
                <c:pt idx="1656" formatCode="#,##0.0">
                  <c:v>27.391999999999999</c:v>
                </c:pt>
                <c:pt idx="1657" formatCode="#,##0.0">
                  <c:v>0</c:v>
                </c:pt>
                <c:pt idx="1658" formatCode="#,##0.0">
                  <c:v>27.391999999999999</c:v>
                </c:pt>
                <c:pt idx="1659" formatCode="#,##0.0">
                  <c:v>0</c:v>
                </c:pt>
                <c:pt idx="1660" formatCode="#,##0.0">
                  <c:v>0</c:v>
                </c:pt>
                <c:pt idx="1661" formatCode="#,##0.0">
                  <c:v>0</c:v>
                </c:pt>
                <c:pt idx="1662" formatCode="#,##0.0">
                  <c:v>0</c:v>
                </c:pt>
                <c:pt idx="1663" formatCode="#,##0.0">
                  <c:v>47.18</c:v>
                </c:pt>
                <c:pt idx="1664" formatCode="#,##0.0">
                  <c:v>47.18</c:v>
                </c:pt>
                <c:pt idx="1665" formatCode="#,##0.0">
                  <c:v>0</c:v>
                </c:pt>
                <c:pt idx="1666" formatCode="#,##0.0">
                  <c:v>47.18</c:v>
                </c:pt>
                <c:pt idx="1667" formatCode="#,##0.0">
                  <c:v>0</c:v>
                </c:pt>
                <c:pt idx="1668" formatCode="#,##0.0">
                  <c:v>0</c:v>
                </c:pt>
                <c:pt idx="1669" formatCode="#,##0.0">
                  <c:v>0</c:v>
                </c:pt>
                <c:pt idx="1670" formatCode="#,##0.0">
                  <c:v>0</c:v>
                </c:pt>
                <c:pt idx="1671" formatCode="#,##0.0">
                  <c:v>24.311</c:v>
                </c:pt>
                <c:pt idx="1672" formatCode="#,##0.0">
                  <c:v>24.311</c:v>
                </c:pt>
                <c:pt idx="1673" formatCode="#,##0.0">
                  <c:v>0</c:v>
                </c:pt>
                <c:pt idx="1674" formatCode="#,##0.0">
                  <c:v>24.311</c:v>
                </c:pt>
                <c:pt idx="1675" formatCode="#,##0.0">
                  <c:v>0</c:v>
                </c:pt>
                <c:pt idx="1676" formatCode="#,##0.0">
                  <c:v>0</c:v>
                </c:pt>
                <c:pt idx="1677" formatCode="#,##0.0">
                  <c:v>0</c:v>
                </c:pt>
                <c:pt idx="1678" formatCode="#,##0.0">
                  <c:v>0</c:v>
                </c:pt>
                <c:pt idx="1679" formatCode="#,##0.0">
                  <c:v>30.242000000000001</c:v>
                </c:pt>
                <c:pt idx="1680" formatCode="#,##0.0">
                  <c:v>30.242000000000001</c:v>
                </c:pt>
                <c:pt idx="1681" formatCode="#,##0.0">
                  <c:v>0</c:v>
                </c:pt>
                <c:pt idx="1682" formatCode="#,##0.0">
                  <c:v>30.242000000000001</c:v>
                </c:pt>
                <c:pt idx="1683" formatCode="#,##0.0">
                  <c:v>0</c:v>
                </c:pt>
                <c:pt idx="1684" formatCode="#,##0.0">
                  <c:v>0</c:v>
                </c:pt>
                <c:pt idx="1685" formatCode="#,##0.0">
                  <c:v>0</c:v>
                </c:pt>
                <c:pt idx="1686" formatCode="#,##0.0">
                  <c:v>0</c:v>
                </c:pt>
                <c:pt idx="1687" formatCode="#,##0.0">
                  <c:v>34.139000000000003</c:v>
                </c:pt>
                <c:pt idx="1688" formatCode="#,##0.0">
                  <c:v>34.139000000000003</c:v>
                </c:pt>
                <c:pt idx="1689" formatCode="#,##0.0">
                  <c:v>0</c:v>
                </c:pt>
                <c:pt idx="1690" formatCode="#,##0.0">
                  <c:v>34.139000000000003</c:v>
                </c:pt>
                <c:pt idx="1691" formatCode="#,##0.0">
                  <c:v>0</c:v>
                </c:pt>
                <c:pt idx="1692" formatCode="#,##0.0">
                  <c:v>0</c:v>
                </c:pt>
                <c:pt idx="1693" formatCode="#,##0.0">
                  <c:v>0</c:v>
                </c:pt>
                <c:pt idx="1694" formatCode="#,##0.0">
                  <c:v>0</c:v>
                </c:pt>
                <c:pt idx="1695" formatCode="#,##0.0">
                  <c:v>38.896999999999998</c:v>
                </c:pt>
                <c:pt idx="1696" formatCode="#,##0.0">
                  <c:v>38.896999999999998</c:v>
                </c:pt>
                <c:pt idx="1697" formatCode="#,##0.0">
                  <c:v>0</c:v>
                </c:pt>
                <c:pt idx="1698" formatCode="#,##0.0">
                  <c:v>38.896999999999998</c:v>
                </c:pt>
                <c:pt idx="1699" formatCode="#,##0.0">
                  <c:v>0</c:v>
                </c:pt>
                <c:pt idx="1700" formatCode="#,##0.0">
                  <c:v>0</c:v>
                </c:pt>
                <c:pt idx="1701" formatCode="#,##0.0">
                  <c:v>0</c:v>
                </c:pt>
                <c:pt idx="1702" formatCode="#,##0.0">
                  <c:v>0</c:v>
                </c:pt>
                <c:pt idx="1703" formatCode="#,##0.0">
                  <c:v>142.30099999999999</c:v>
                </c:pt>
                <c:pt idx="1704" formatCode="#,##0.0">
                  <c:v>142.30099999999999</c:v>
                </c:pt>
                <c:pt idx="1705" formatCode="#,##0.0">
                  <c:v>0</c:v>
                </c:pt>
                <c:pt idx="1706" formatCode="#,##0.0">
                  <c:v>142.30099999999999</c:v>
                </c:pt>
                <c:pt idx="1707" formatCode="#,##0.0">
                  <c:v>0</c:v>
                </c:pt>
                <c:pt idx="1708" formatCode="#,##0.0">
                  <c:v>0</c:v>
                </c:pt>
                <c:pt idx="1709" formatCode="#,##0.0">
                  <c:v>0</c:v>
                </c:pt>
                <c:pt idx="1710" formatCode="#,##0.0">
                  <c:v>0</c:v>
                </c:pt>
                <c:pt idx="1711" formatCode="#,##0.0">
                  <c:v>29.815999999999999</c:v>
                </c:pt>
                <c:pt idx="1712" formatCode="#,##0.0">
                  <c:v>29.815999999999999</c:v>
                </c:pt>
                <c:pt idx="1713" formatCode="#,##0.0">
                  <c:v>0</c:v>
                </c:pt>
                <c:pt idx="1714" formatCode="#,##0.0">
                  <c:v>29.815999999999999</c:v>
                </c:pt>
                <c:pt idx="1715" formatCode="#,##0.0">
                  <c:v>0</c:v>
                </c:pt>
                <c:pt idx="1716" formatCode="#,##0.0">
                  <c:v>0</c:v>
                </c:pt>
                <c:pt idx="1717" formatCode="#,##0.0">
                  <c:v>0</c:v>
                </c:pt>
                <c:pt idx="1718" formatCode="#,##0.0">
                  <c:v>0</c:v>
                </c:pt>
                <c:pt idx="1719" formatCode="#,##0.0">
                  <c:v>54.387999999999998</c:v>
                </c:pt>
                <c:pt idx="1720" formatCode="#,##0.0">
                  <c:v>54.387999999999998</c:v>
                </c:pt>
                <c:pt idx="1721" formatCode="#,##0.0">
                  <c:v>0</c:v>
                </c:pt>
                <c:pt idx="1722" formatCode="#,##0.0">
                  <c:v>54.387999999999998</c:v>
                </c:pt>
                <c:pt idx="1723" formatCode="#,##0.0">
                  <c:v>0</c:v>
                </c:pt>
                <c:pt idx="1724" formatCode="#,##0.0">
                  <c:v>0</c:v>
                </c:pt>
                <c:pt idx="1725" formatCode="#,##0.0">
                  <c:v>0</c:v>
                </c:pt>
                <c:pt idx="1726" formatCode="#,##0.0">
                  <c:v>0</c:v>
                </c:pt>
                <c:pt idx="1727" formatCode="#,##0.0">
                  <c:v>25.468</c:v>
                </c:pt>
                <c:pt idx="1728" formatCode="#,##0.0">
                  <c:v>25.468</c:v>
                </c:pt>
                <c:pt idx="1729" formatCode="#,##0.0">
                  <c:v>0</c:v>
                </c:pt>
                <c:pt idx="1730" formatCode="#,##0.0">
                  <c:v>25.468</c:v>
                </c:pt>
                <c:pt idx="1731" formatCode="#,##0.0">
                  <c:v>0</c:v>
                </c:pt>
                <c:pt idx="1732" formatCode="#,##0.0">
                  <c:v>0</c:v>
                </c:pt>
                <c:pt idx="1733" formatCode="#,##0.0">
                  <c:v>0</c:v>
                </c:pt>
                <c:pt idx="1734" formatCode="#,##0.0">
                  <c:v>0</c:v>
                </c:pt>
                <c:pt idx="1735" formatCode="#,##0.0">
                  <c:v>26.655999999999999</c:v>
                </c:pt>
                <c:pt idx="1736" formatCode="#,##0.0">
                  <c:v>26.655999999999999</c:v>
                </c:pt>
                <c:pt idx="1737" formatCode="#,##0.0">
                  <c:v>0</c:v>
                </c:pt>
                <c:pt idx="1738" formatCode="#,##0.0">
                  <c:v>26.655999999999999</c:v>
                </c:pt>
                <c:pt idx="1739" formatCode="#,##0.0">
                  <c:v>0</c:v>
                </c:pt>
                <c:pt idx="1740" formatCode="#,##0.0">
                  <c:v>0</c:v>
                </c:pt>
                <c:pt idx="1741" formatCode="#,##0.0">
                  <c:v>0</c:v>
                </c:pt>
                <c:pt idx="1742" formatCode="#,##0.0">
                  <c:v>0</c:v>
                </c:pt>
                <c:pt idx="1743" formatCode="#,##0.0">
                  <c:v>22.155000000000001</c:v>
                </c:pt>
                <c:pt idx="1744" formatCode="#,##0.0">
                  <c:v>22.155000000000001</c:v>
                </c:pt>
                <c:pt idx="1745" formatCode="#,##0.0">
                  <c:v>0</c:v>
                </c:pt>
                <c:pt idx="1746" formatCode="#,##0.0">
                  <c:v>22.155000000000001</c:v>
                </c:pt>
                <c:pt idx="1747" formatCode="#,##0.0">
                  <c:v>0</c:v>
                </c:pt>
                <c:pt idx="1748" formatCode="#,##0.0">
                  <c:v>0</c:v>
                </c:pt>
                <c:pt idx="1749" formatCode="#,##0.0">
                  <c:v>0</c:v>
                </c:pt>
                <c:pt idx="1750" formatCode="#,##0.0">
                  <c:v>0</c:v>
                </c:pt>
                <c:pt idx="1751" formatCode="#,##0.0">
                  <c:v>24.44</c:v>
                </c:pt>
                <c:pt idx="1752" formatCode="#,##0.0">
                  <c:v>24.44</c:v>
                </c:pt>
                <c:pt idx="1753" formatCode="#,##0.0">
                  <c:v>0</c:v>
                </c:pt>
                <c:pt idx="1754" formatCode="#,##0.0">
                  <c:v>24.44</c:v>
                </c:pt>
                <c:pt idx="1755" formatCode="#,##0.0">
                  <c:v>0</c:v>
                </c:pt>
                <c:pt idx="1756" formatCode="#,##0.0">
                  <c:v>0</c:v>
                </c:pt>
                <c:pt idx="1757" formatCode="#,##0.0">
                  <c:v>0</c:v>
                </c:pt>
                <c:pt idx="1758" formatCode="#,##0.0">
                  <c:v>0</c:v>
                </c:pt>
                <c:pt idx="1759" formatCode="#,##0.0">
                  <c:v>60.881</c:v>
                </c:pt>
                <c:pt idx="1760" formatCode="#,##0.0">
                  <c:v>60.881</c:v>
                </c:pt>
                <c:pt idx="1761" formatCode="#,##0.0">
                  <c:v>0</c:v>
                </c:pt>
                <c:pt idx="1762" formatCode="#,##0.0">
                  <c:v>60.881</c:v>
                </c:pt>
                <c:pt idx="1763" formatCode="#,##0.0">
                  <c:v>0</c:v>
                </c:pt>
                <c:pt idx="1764" formatCode="#,##0.0">
                  <c:v>0</c:v>
                </c:pt>
                <c:pt idx="1765" formatCode="#,##0.0">
                  <c:v>0</c:v>
                </c:pt>
                <c:pt idx="1766" formatCode="#,##0.0">
                  <c:v>0</c:v>
                </c:pt>
                <c:pt idx="1767" formatCode="#,##0.0">
                  <c:v>345.84199999999998</c:v>
                </c:pt>
                <c:pt idx="1768" formatCode="#,##0.0">
                  <c:v>318.709</c:v>
                </c:pt>
                <c:pt idx="1769" formatCode="#,##0.0">
                  <c:v>318.709</c:v>
                </c:pt>
                <c:pt idx="1770" formatCode="#,##0.0">
                  <c:v>0</c:v>
                </c:pt>
                <c:pt idx="1771" formatCode="#,##0.0">
                  <c:v>27.132999999999999</c:v>
                </c:pt>
                <c:pt idx="1772" formatCode="#,##0.0">
                  <c:v>27.132999999999999</c:v>
                </c:pt>
                <c:pt idx="1773" formatCode="#,##0.0">
                  <c:v>13912.246000000001</c:v>
                </c:pt>
                <c:pt idx="1774" formatCode="#,##0.0">
                  <c:v>58.166999999999994</c:v>
                </c:pt>
                <c:pt idx="1775" formatCode="#,##0.0">
                  <c:v>55.62</c:v>
                </c:pt>
                <c:pt idx="1776" formatCode="#,##0.0">
                  <c:v>0</c:v>
                </c:pt>
                <c:pt idx="1777" formatCode="#,##0.0">
                  <c:v>55.62</c:v>
                </c:pt>
                <c:pt idx="1778" formatCode="#,##0.0">
                  <c:v>2.5470000000000002</c:v>
                </c:pt>
                <c:pt idx="1779" formatCode="#,##0.0">
                  <c:v>2.5470000000000002</c:v>
                </c:pt>
                <c:pt idx="1780" formatCode="#,##0.0">
                  <c:v>730.88200000000006</c:v>
                </c:pt>
                <c:pt idx="1781" formatCode="#,##0.0">
                  <c:v>234.87799999999999</c:v>
                </c:pt>
                <c:pt idx="1782" formatCode="#,##0.0">
                  <c:v>0</c:v>
                </c:pt>
                <c:pt idx="1783" formatCode="#,##0.0">
                  <c:v>234.87799999999999</c:v>
                </c:pt>
                <c:pt idx="1784" formatCode="#,##0.0">
                  <c:v>19.315000000000001</c:v>
                </c:pt>
                <c:pt idx="1785" formatCode="0.0">
                  <c:v>19.315000000000001</c:v>
                </c:pt>
                <c:pt idx="1786" formatCode="#,##0.0">
                  <c:v>34.622</c:v>
                </c:pt>
                <c:pt idx="1787" formatCode="0.0">
                  <c:v>34.622</c:v>
                </c:pt>
                <c:pt idx="1788" formatCode="#,##0.0">
                  <c:v>58.276000000000003</c:v>
                </c:pt>
                <c:pt idx="1789" formatCode="#,##0.0">
                  <c:v>58.276000000000003</c:v>
                </c:pt>
                <c:pt idx="1790" formatCode="#,##0.0">
                  <c:v>5</c:v>
                </c:pt>
                <c:pt idx="1791" formatCode="#,##0.0">
                  <c:v>5</c:v>
                </c:pt>
                <c:pt idx="1792" formatCode="#,##0.0">
                  <c:v>378.791</c:v>
                </c:pt>
                <c:pt idx="1793" formatCode="0.0">
                  <c:v>378.791</c:v>
                </c:pt>
                <c:pt idx="1794" formatCode="#,##0.0">
                  <c:v>61.433999999999997</c:v>
                </c:pt>
                <c:pt idx="1795" formatCode="#,##0.0">
                  <c:v>58.210999999999999</c:v>
                </c:pt>
                <c:pt idx="1796" formatCode="#,##0.0">
                  <c:v>22.971</c:v>
                </c:pt>
                <c:pt idx="1797" formatCode="#,##0.0">
                  <c:v>35.24</c:v>
                </c:pt>
                <c:pt idx="1798" formatCode="#,##0.0">
                  <c:v>0.79500000000000004</c:v>
                </c:pt>
                <c:pt idx="1799" formatCode="#,##0.0">
                  <c:v>0.79500000000000004</c:v>
                </c:pt>
                <c:pt idx="1800" formatCode="#,##0.0">
                  <c:v>0.92100000000000004</c:v>
                </c:pt>
                <c:pt idx="1801" formatCode="#,##0.0">
                  <c:v>0.92100000000000004</c:v>
                </c:pt>
                <c:pt idx="1802" formatCode="#,##0.0">
                  <c:v>1.5069999999999999</c:v>
                </c:pt>
                <c:pt idx="1803" formatCode="#,##0.0">
                  <c:v>1.5069999999999999</c:v>
                </c:pt>
                <c:pt idx="1804" formatCode="#,##0.0">
                  <c:v>48.322000000000003</c:v>
                </c:pt>
                <c:pt idx="1805" formatCode="#,##0.0">
                  <c:v>45.367000000000004</c:v>
                </c:pt>
                <c:pt idx="1806" formatCode="#,##0.0">
                  <c:v>0</c:v>
                </c:pt>
                <c:pt idx="1807" formatCode="#,##0.0">
                  <c:v>13.114000000000001</c:v>
                </c:pt>
                <c:pt idx="1808" formatCode="#,##0.0">
                  <c:v>32.253</c:v>
                </c:pt>
                <c:pt idx="1809" formatCode="#,##0.0">
                  <c:v>1.5</c:v>
                </c:pt>
                <c:pt idx="1810" formatCode="#,##0.0">
                  <c:v>1.5</c:v>
                </c:pt>
                <c:pt idx="1811" formatCode="#,##0.0">
                  <c:v>0.5</c:v>
                </c:pt>
                <c:pt idx="1812" formatCode="#,##0.0">
                  <c:v>0.5</c:v>
                </c:pt>
                <c:pt idx="1813" formatCode="#,##0.0">
                  <c:v>0.95499999999999996</c:v>
                </c:pt>
                <c:pt idx="1814" formatCode="#,##0.0">
                  <c:v>0.95499999999999996</c:v>
                </c:pt>
                <c:pt idx="1815" formatCode="#,##0.0">
                  <c:v>45.414999999999999</c:v>
                </c:pt>
                <c:pt idx="1816" formatCode="#,##0.0">
                  <c:v>43.965000000000003</c:v>
                </c:pt>
                <c:pt idx="1817" formatCode="#,##0.0">
                  <c:v>0</c:v>
                </c:pt>
                <c:pt idx="1818" formatCode="#,##0.0">
                  <c:v>15.875</c:v>
                </c:pt>
                <c:pt idx="1819" formatCode="#,##0.0">
                  <c:v>28.09</c:v>
                </c:pt>
                <c:pt idx="1820" formatCode="#,##0.0">
                  <c:v>0.89400000000000002</c:v>
                </c:pt>
                <c:pt idx="1821" formatCode="#,##0.0">
                  <c:v>0.89400000000000002</c:v>
                </c:pt>
                <c:pt idx="1822" formatCode="#,##0.0">
                  <c:v>0</c:v>
                </c:pt>
                <c:pt idx="1823" formatCode="#,##0.0">
                  <c:v>0</c:v>
                </c:pt>
                <c:pt idx="1824" formatCode="#,##0.0">
                  <c:v>0.55600000000000005</c:v>
                </c:pt>
                <c:pt idx="1825" formatCode="#,##0.0">
                  <c:v>0.55600000000000005</c:v>
                </c:pt>
                <c:pt idx="1826" formatCode="#,##0.0">
                  <c:v>70.777000000000015</c:v>
                </c:pt>
                <c:pt idx="1827" formatCode="#,##0.0">
                  <c:v>57.043000000000006</c:v>
                </c:pt>
                <c:pt idx="1828" formatCode="#,##0.0">
                  <c:v>0</c:v>
                </c:pt>
                <c:pt idx="1829" formatCode="#,##0.0">
                  <c:v>42.697000000000003</c:v>
                </c:pt>
                <c:pt idx="1830" formatCode="#,##0.0">
                  <c:v>14.346</c:v>
                </c:pt>
                <c:pt idx="1831" formatCode="#,##0.0">
                  <c:v>11.061</c:v>
                </c:pt>
                <c:pt idx="1832" formatCode="#,##0.0">
                  <c:v>11.061</c:v>
                </c:pt>
                <c:pt idx="1833" formatCode="#,##0.0">
                  <c:v>0.5</c:v>
                </c:pt>
                <c:pt idx="1834" formatCode="#,##0.0">
                  <c:v>0.5</c:v>
                </c:pt>
                <c:pt idx="1835" formatCode="#,##0.0">
                  <c:v>2.173</c:v>
                </c:pt>
                <c:pt idx="1836" formatCode="#,##0.0">
                  <c:v>2.173</c:v>
                </c:pt>
                <c:pt idx="1837" formatCode="#,##0.0">
                  <c:v>84.924000000000007</c:v>
                </c:pt>
                <c:pt idx="1838" formatCode="#,##0.0">
                  <c:v>76.936000000000007</c:v>
                </c:pt>
                <c:pt idx="1839" formatCode="#,##0.0">
                  <c:v>0</c:v>
                </c:pt>
                <c:pt idx="1840" formatCode="#,##0.0">
                  <c:v>54.984000000000002</c:v>
                </c:pt>
                <c:pt idx="1841" formatCode="#,##0.0">
                  <c:v>21.952000000000002</c:v>
                </c:pt>
                <c:pt idx="1842" formatCode="#,##0.0">
                  <c:v>3</c:v>
                </c:pt>
                <c:pt idx="1843" formatCode="#,##0.0">
                  <c:v>3</c:v>
                </c:pt>
                <c:pt idx="1844" formatCode="#,##0.0">
                  <c:v>3.988</c:v>
                </c:pt>
                <c:pt idx="1845" formatCode="#,##0.0">
                  <c:v>3.988</c:v>
                </c:pt>
                <c:pt idx="1846" formatCode="#,##0.0">
                  <c:v>1</c:v>
                </c:pt>
                <c:pt idx="1847" formatCode="#,##0.0">
                  <c:v>1</c:v>
                </c:pt>
                <c:pt idx="1848" formatCode="#,##0.0">
                  <c:v>98.753</c:v>
                </c:pt>
                <c:pt idx="1849" formatCode="#,##0.0">
                  <c:v>78.253</c:v>
                </c:pt>
                <c:pt idx="1850" formatCode="#,##0.0">
                  <c:v>0</c:v>
                </c:pt>
                <c:pt idx="1851" formatCode="#,##0.0">
                  <c:v>32.103999999999999</c:v>
                </c:pt>
                <c:pt idx="1852" formatCode="#,##0.0">
                  <c:v>46.149000000000001</c:v>
                </c:pt>
                <c:pt idx="1853" formatCode="#,##0.0">
                  <c:v>5</c:v>
                </c:pt>
                <c:pt idx="1854" formatCode="#,##0.0">
                  <c:v>5</c:v>
                </c:pt>
                <c:pt idx="1855" formatCode="#,##0.0">
                  <c:v>0</c:v>
                </c:pt>
                <c:pt idx="1856" formatCode="#,##0.0">
                  <c:v>15.5</c:v>
                </c:pt>
                <c:pt idx="1857" formatCode="#,##0.0">
                  <c:v>15.5</c:v>
                </c:pt>
                <c:pt idx="1858" formatCode="#,##0.0">
                  <c:v>0</c:v>
                </c:pt>
                <c:pt idx="1859" formatCode="#,##0.0">
                  <c:v>0</c:v>
                </c:pt>
                <c:pt idx="1860" formatCode="#,##0.0">
                  <c:v>84.151999999999987</c:v>
                </c:pt>
                <c:pt idx="1861" formatCode="#,##0.0">
                  <c:v>75.054999999999993</c:v>
                </c:pt>
                <c:pt idx="1862" formatCode="#,##0.0">
                  <c:v>0</c:v>
                </c:pt>
                <c:pt idx="1863" formatCode="#,##0.0">
                  <c:v>50.552999999999997</c:v>
                </c:pt>
                <c:pt idx="1864" formatCode="#,##0.0">
                  <c:v>24.501999999999999</c:v>
                </c:pt>
                <c:pt idx="1865" formatCode="#,##0.0">
                  <c:v>4.6779999999999999</c:v>
                </c:pt>
                <c:pt idx="1866" formatCode="#,##0.0">
                  <c:v>4.6779999999999999</c:v>
                </c:pt>
                <c:pt idx="1867" formatCode="#,##0.0">
                  <c:v>0.5</c:v>
                </c:pt>
                <c:pt idx="1868" formatCode="#,##0.0">
                  <c:v>0.5</c:v>
                </c:pt>
                <c:pt idx="1869" formatCode="#,##0.0">
                  <c:v>3.919</c:v>
                </c:pt>
                <c:pt idx="1870" formatCode="#,##0.0">
                  <c:v>3.919</c:v>
                </c:pt>
                <c:pt idx="1871" formatCode="#,##0.0">
                  <c:v>56.016000000000005</c:v>
                </c:pt>
                <c:pt idx="1872" formatCode="#,##0.0">
                  <c:v>53.486000000000004</c:v>
                </c:pt>
                <c:pt idx="1873" formatCode="#,##0.0">
                  <c:v>0</c:v>
                </c:pt>
                <c:pt idx="1874" formatCode="#,##0.0">
                  <c:v>21.425999999999998</c:v>
                </c:pt>
                <c:pt idx="1875" formatCode="#,##0.0">
                  <c:v>32.06</c:v>
                </c:pt>
                <c:pt idx="1876" formatCode="#,##0.0">
                  <c:v>1.4359999999999999</c:v>
                </c:pt>
                <c:pt idx="1877" formatCode="#,##0.0">
                  <c:v>1.4359999999999999</c:v>
                </c:pt>
                <c:pt idx="1878" formatCode="#,##0.0">
                  <c:v>0.39400000000000002</c:v>
                </c:pt>
                <c:pt idx="1879" formatCode="#,##0.0">
                  <c:v>0.39400000000000002</c:v>
                </c:pt>
                <c:pt idx="1880" formatCode="#,##0.0">
                  <c:v>0.7</c:v>
                </c:pt>
                <c:pt idx="1881" formatCode="#,##0.0">
                  <c:v>0.7</c:v>
                </c:pt>
                <c:pt idx="1882" formatCode="#,##0.0">
                  <c:v>65.923000000000002</c:v>
                </c:pt>
                <c:pt idx="1883" formatCode="#,##0.0">
                  <c:v>63.131999999999998</c:v>
                </c:pt>
                <c:pt idx="1884" formatCode="#,##0.0">
                  <c:v>0</c:v>
                </c:pt>
                <c:pt idx="1885" formatCode="#,##0.0">
                  <c:v>23.838000000000001</c:v>
                </c:pt>
                <c:pt idx="1886" formatCode="#,##0.0">
                  <c:v>39.293999999999997</c:v>
                </c:pt>
                <c:pt idx="1887" formatCode="#,##0.0">
                  <c:v>2.4039999999999999</c:v>
                </c:pt>
                <c:pt idx="1888" formatCode="#,##0.0">
                  <c:v>2.4039999999999999</c:v>
                </c:pt>
                <c:pt idx="1889" formatCode="#,##0.0">
                  <c:v>0.38700000000000001</c:v>
                </c:pt>
                <c:pt idx="1890" formatCode="#,##0.0">
                  <c:v>0.38700000000000001</c:v>
                </c:pt>
                <c:pt idx="1891" formatCode="#,##0.0">
                  <c:v>0</c:v>
                </c:pt>
                <c:pt idx="1892" formatCode="#,##0.0">
                  <c:v>0</c:v>
                </c:pt>
                <c:pt idx="1893" formatCode="#,##0.0">
                  <c:v>45.173000000000002</c:v>
                </c:pt>
                <c:pt idx="1894" formatCode="#,##0.0">
                  <c:v>41.241</c:v>
                </c:pt>
                <c:pt idx="1895" formatCode="#,##0.0">
                  <c:v>0</c:v>
                </c:pt>
                <c:pt idx="1896" formatCode="#,##0.0">
                  <c:v>14.212999999999999</c:v>
                </c:pt>
                <c:pt idx="1897" formatCode="#,##0.0">
                  <c:v>27.027999999999999</c:v>
                </c:pt>
                <c:pt idx="1898" formatCode="#,##0.0">
                  <c:v>1.5</c:v>
                </c:pt>
                <c:pt idx="1899" formatCode="#,##0.0">
                  <c:v>1.5</c:v>
                </c:pt>
                <c:pt idx="1900" formatCode="#,##0.0">
                  <c:v>1.9319999999999999</c:v>
                </c:pt>
                <c:pt idx="1901" formatCode="#,##0.0">
                  <c:v>1.9319999999999999</c:v>
                </c:pt>
                <c:pt idx="1902" formatCode="#,##0.0">
                  <c:v>0.5</c:v>
                </c:pt>
                <c:pt idx="1903" formatCode="#,##0.0">
                  <c:v>0.5</c:v>
                </c:pt>
                <c:pt idx="1904" formatCode="#,##0.0">
                  <c:v>194.22300000000001</c:v>
                </c:pt>
                <c:pt idx="1905" formatCode="#,##0.0">
                  <c:v>137.173</c:v>
                </c:pt>
                <c:pt idx="1906" formatCode="#,##0.0">
                  <c:v>0</c:v>
                </c:pt>
                <c:pt idx="1907" formatCode="#,##0.0">
                  <c:v>119.598</c:v>
                </c:pt>
                <c:pt idx="1908" formatCode="#,##0.0">
                  <c:v>17.574999999999999</c:v>
                </c:pt>
                <c:pt idx="1909" formatCode="#,##0.0">
                  <c:v>53.673999999999999</c:v>
                </c:pt>
                <c:pt idx="1910" formatCode="#,##0.0">
                  <c:v>53.673999999999999</c:v>
                </c:pt>
                <c:pt idx="1911" formatCode="#,##0.0">
                  <c:v>0</c:v>
                </c:pt>
                <c:pt idx="1912" formatCode="#,##0.0">
                  <c:v>0</c:v>
                </c:pt>
                <c:pt idx="1913" formatCode="#,##0.0">
                  <c:v>3.3759999999999999</c:v>
                </c:pt>
                <c:pt idx="1914" formatCode="#,##0.0">
                  <c:v>3.3759999999999999</c:v>
                </c:pt>
                <c:pt idx="1915" formatCode="#,##0.0">
                  <c:v>62.263000000000005</c:v>
                </c:pt>
                <c:pt idx="1916" formatCode="#,##0.0">
                  <c:v>58.262</c:v>
                </c:pt>
                <c:pt idx="1917" formatCode="#,##0.0">
                  <c:v>0</c:v>
                </c:pt>
                <c:pt idx="1918" formatCode="#,##0.0">
                  <c:v>19.109000000000002</c:v>
                </c:pt>
                <c:pt idx="1919" formatCode="#,##0.0">
                  <c:v>39.152999999999999</c:v>
                </c:pt>
                <c:pt idx="1920" formatCode="#,##0.0">
                  <c:v>1.9510000000000001</c:v>
                </c:pt>
                <c:pt idx="1921" formatCode="#,##0.0">
                  <c:v>1.9510000000000001</c:v>
                </c:pt>
                <c:pt idx="1922" formatCode="#,##0.0">
                  <c:v>0.45</c:v>
                </c:pt>
                <c:pt idx="1923" formatCode="#,##0.0">
                  <c:v>0.45</c:v>
                </c:pt>
                <c:pt idx="1924" formatCode="#,##0.0">
                  <c:v>1.6</c:v>
                </c:pt>
                <c:pt idx="1925" formatCode="#,##0.0">
                  <c:v>1.6</c:v>
                </c:pt>
                <c:pt idx="1926" formatCode="#,##0.0">
                  <c:v>54.95</c:v>
                </c:pt>
                <c:pt idx="1927" formatCode="#,##0.0">
                  <c:v>49.227000000000004</c:v>
                </c:pt>
                <c:pt idx="1928" formatCode="#,##0.0">
                  <c:v>0</c:v>
                </c:pt>
                <c:pt idx="1929" formatCode="#,##0.0">
                  <c:v>22.125</c:v>
                </c:pt>
                <c:pt idx="1930" formatCode="#,##0.0">
                  <c:v>27.102</c:v>
                </c:pt>
                <c:pt idx="1931" formatCode="#,##0.0">
                  <c:v>1.5</c:v>
                </c:pt>
                <c:pt idx="1932" formatCode="#,##0.0">
                  <c:v>1.5</c:v>
                </c:pt>
                <c:pt idx="1933" formatCode="#,##0.0">
                  <c:v>2.823</c:v>
                </c:pt>
                <c:pt idx="1934" formatCode="#,##0.0">
                  <c:v>2.823</c:v>
                </c:pt>
                <c:pt idx="1935" formatCode="#,##0.0">
                  <c:v>1.4</c:v>
                </c:pt>
                <c:pt idx="1936" formatCode="#,##0.0">
                  <c:v>1</c:v>
                </c:pt>
                <c:pt idx="1937" formatCode="#,##0.0">
                  <c:v>0.4</c:v>
                </c:pt>
                <c:pt idx="1938" formatCode="#,##0.0">
                  <c:v>1312.9639999999999</c:v>
                </c:pt>
                <c:pt idx="1939" formatCode="#,##0.0">
                  <c:v>89.715000000000003</c:v>
                </c:pt>
                <c:pt idx="1940" formatCode="#,##0.0">
                  <c:v>0</c:v>
                </c:pt>
                <c:pt idx="1941" formatCode="#,##0.0">
                  <c:v>89.715000000000003</c:v>
                </c:pt>
                <c:pt idx="1942" formatCode="#,##0.0">
                  <c:v>384.02</c:v>
                </c:pt>
                <c:pt idx="1943" formatCode="#,##0.0">
                  <c:v>1.1930000000000001</c:v>
                </c:pt>
                <c:pt idx="1944" formatCode="#,##0.0">
                  <c:v>382.827</c:v>
                </c:pt>
                <c:pt idx="1945" formatCode="#,##0.0">
                  <c:v>0</c:v>
                </c:pt>
                <c:pt idx="1946" formatCode="#,##0.0">
                  <c:v>0</c:v>
                </c:pt>
                <c:pt idx="1947" formatCode="#,##0.0">
                  <c:v>136.16900000000001</c:v>
                </c:pt>
                <c:pt idx="1948" formatCode="#,##0.0">
                  <c:v>136.16900000000001</c:v>
                </c:pt>
                <c:pt idx="1949" formatCode="#,##0.0">
                  <c:v>10.365</c:v>
                </c:pt>
                <c:pt idx="1950" formatCode="#,##0.0">
                  <c:v>10.365</c:v>
                </c:pt>
                <c:pt idx="1951" formatCode="#,##0.0">
                  <c:v>0.55000000000000004</c:v>
                </c:pt>
                <c:pt idx="1952" formatCode="#,##0.0">
                  <c:v>0.55000000000000004</c:v>
                </c:pt>
                <c:pt idx="1953" formatCode="#,##0.0">
                  <c:v>156.90199999999999</c:v>
                </c:pt>
                <c:pt idx="1954" formatCode="#,##0.0">
                  <c:v>0</c:v>
                </c:pt>
                <c:pt idx="1955" formatCode="#,##0.0">
                  <c:v>156.90199999999999</c:v>
                </c:pt>
                <c:pt idx="1956" formatCode="#,##0.0">
                  <c:v>0</c:v>
                </c:pt>
                <c:pt idx="1957" formatCode="#,##0.0">
                  <c:v>0</c:v>
                </c:pt>
                <c:pt idx="1958" formatCode="#,##0.0">
                  <c:v>519.13099999999997</c:v>
                </c:pt>
                <c:pt idx="1959" formatCode="#,##0.0">
                  <c:v>1.3580000000000001</c:v>
                </c:pt>
                <c:pt idx="1960" formatCode="#,##0.0">
                  <c:v>103.532</c:v>
                </c:pt>
                <c:pt idx="1961" formatCode="#,##0.0">
                  <c:v>414.24099999999999</c:v>
                </c:pt>
                <c:pt idx="1962" formatCode="#,##0.0">
                  <c:v>1</c:v>
                </c:pt>
                <c:pt idx="1963" formatCode="#,##0.0">
                  <c:v>1</c:v>
                </c:pt>
                <c:pt idx="1964" formatCode="#,##0.0">
                  <c:v>2.5339999999999998</c:v>
                </c:pt>
                <c:pt idx="1965" formatCode="#,##0.0">
                  <c:v>1.3540000000000001</c:v>
                </c:pt>
                <c:pt idx="1966" formatCode="#,##0.0">
                  <c:v>1.18</c:v>
                </c:pt>
                <c:pt idx="1967" formatCode="#,##0.0">
                  <c:v>0</c:v>
                </c:pt>
                <c:pt idx="1968" formatCode="#,##0.0">
                  <c:v>0</c:v>
                </c:pt>
                <c:pt idx="1969" formatCode="#,##0.0">
                  <c:v>12.577999999999999</c:v>
                </c:pt>
                <c:pt idx="1970" formatCode="#,##0.0">
                  <c:v>12.577999999999999</c:v>
                </c:pt>
                <c:pt idx="1971" formatCode="#,##0.0">
                  <c:v>74.215000000000003</c:v>
                </c:pt>
                <c:pt idx="1972" formatCode="#,##0.0">
                  <c:v>74.215000000000003</c:v>
                </c:pt>
                <c:pt idx="1973" formatCode="#,##0.0">
                  <c:v>0</c:v>
                </c:pt>
                <c:pt idx="1974" formatCode="#,##0.0">
                  <c:v>74.215000000000003</c:v>
                </c:pt>
                <c:pt idx="1975" formatCode="#,##0.0">
                  <c:v>79.23</c:v>
                </c:pt>
                <c:pt idx="1976" formatCode="#,##0.0">
                  <c:v>77.126000000000005</c:v>
                </c:pt>
                <c:pt idx="1977" formatCode="#,##0.0">
                  <c:v>0</c:v>
                </c:pt>
                <c:pt idx="1978" formatCode="#,##0.0">
                  <c:v>77.126000000000005</c:v>
                </c:pt>
                <c:pt idx="1979" formatCode="#,##0.0">
                  <c:v>2.1040000000000001</c:v>
                </c:pt>
                <c:pt idx="1980" formatCode="#,##0.0">
                  <c:v>2.1040000000000001</c:v>
                </c:pt>
                <c:pt idx="1981" formatCode="#,##0.0">
                  <c:v>84.368000000000009</c:v>
                </c:pt>
                <c:pt idx="1982" formatCode="#,##0.0">
                  <c:v>57.212000000000003</c:v>
                </c:pt>
                <c:pt idx="1983" formatCode="#,##0.0">
                  <c:v>0</c:v>
                </c:pt>
                <c:pt idx="1984" formatCode="#,##0.0">
                  <c:v>57.212000000000003</c:v>
                </c:pt>
                <c:pt idx="1985" formatCode="#,##0.0">
                  <c:v>26.5</c:v>
                </c:pt>
                <c:pt idx="1986" formatCode="#,##0.0">
                  <c:v>26.5</c:v>
                </c:pt>
                <c:pt idx="1987" formatCode="#,##0.0">
                  <c:v>0.65600000000000003</c:v>
                </c:pt>
                <c:pt idx="1988" formatCode="#,##0.0">
                  <c:v>0.65600000000000003</c:v>
                </c:pt>
                <c:pt idx="1989" formatCode="#,##0.0">
                  <c:v>58.146999999999998</c:v>
                </c:pt>
                <c:pt idx="1990" formatCode="#,##0.0">
                  <c:v>58.146999999999998</c:v>
                </c:pt>
                <c:pt idx="1991" formatCode="#,##0.0">
                  <c:v>0</c:v>
                </c:pt>
                <c:pt idx="1992" formatCode="#,##0.0">
                  <c:v>58.146999999999998</c:v>
                </c:pt>
                <c:pt idx="1993" formatCode="#,##0.0">
                  <c:v>319.35999999999996</c:v>
                </c:pt>
                <c:pt idx="1994" formatCode="#,##0.0">
                  <c:v>28.491</c:v>
                </c:pt>
                <c:pt idx="1995" formatCode="#,##0.0">
                  <c:v>0</c:v>
                </c:pt>
                <c:pt idx="1996" formatCode="#,##0.0">
                  <c:v>28.491</c:v>
                </c:pt>
                <c:pt idx="1997" formatCode="#,##0.0">
                  <c:v>271.95400000000001</c:v>
                </c:pt>
                <c:pt idx="1998" formatCode="#,##0.0">
                  <c:v>0</c:v>
                </c:pt>
                <c:pt idx="1999" formatCode="#,##0.0">
                  <c:v>271.95400000000001</c:v>
                </c:pt>
                <c:pt idx="2000" formatCode="#,##0.0">
                  <c:v>16.844000000000001</c:v>
                </c:pt>
                <c:pt idx="2001" formatCode="#,##0.0">
                  <c:v>16.844000000000001</c:v>
                </c:pt>
                <c:pt idx="2002" formatCode="#,##0.0">
                  <c:v>0.97699999999999998</c:v>
                </c:pt>
                <c:pt idx="2003" formatCode="#,##0.0">
                  <c:v>0.97699999999999998</c:v>
                </c:pt>
                <c:pt idx="2004" formatCode="#,##0.0">
                  <c:v>1.0940000000000001</c:v>
                </c:pt>
                <c:pt idx="2005" formatCode="#,##0.0">
                  <c:v>1.0940000000000001</c:v>
                </c:pt>
                <c:pt idx="2006" formatCode="#,##0.0">
                  <c:v>453.42900000000003</c:v>
                </c:pt>
                <c:pt idx="2007" formatCode="#,##0.0">
                  <c:v>449.38200000000001</c:v>
                </c:pt>
                <c:pt idx="2008" formatCode="#,##0.0">
                  <c:v>0</c:v>
                </c:pt>
                <c:pt idx="2009" formatCode="#,##0.0">
                  <c:v>311.48500000000001</c:v>
                </c:pt>
                <c:pt idx="2010" formatCode="#,##0.0">
                  <c:v>137.89699999999999</c:v>
                </c:pt>
                <c:pt idx="2011" formatCode="#,##0.0">
                  <c:v>4.0469999999999997</c:v>
                </c:pt>
                <c:pt idx="2012" formatCode="#,##0.0">
                  <c:v>4.0469999999999997</c:v>
                </c:pt>
                <c:pt idx="2013" formatCode="#,##0.0">
                  <c:v>155.41900000000001</c:v>
                </c:pt>
                <c:pt idx="2014" formatCode="#,##0.0">
                  <c:v>155.41900000000001</c:v>
                </c:pt>
                <c:pt idx="2015" formatCode="#,##0.0">
                  <c:v>0</c:v>
                </c:pt>
                <c:pt idx="2016" formatCode="#,##0.0">
                  <c:v>155.41900000000001</c:v>
                </c:pt>
                <c:pt idx="2017" formatCode="#,##0.0">
                  <c:v>14.148999999999999</c:v>
                </c:pt>
                <c:pt idx="2018" formatCode="#,##0.0">
                  <c:v>14.148999999999999</c:v>
                </c:pt>
                <c:pt idx="2019" formatCode="#,##0.0">
                  <c:v>14.148999999999999</c:v>
                </c:pt>
                <c:pt idx="2020" formatCode="#,##0.0">
                  <c:v>0</c:v>
                </c:pt>
                <c:pt idx="2021" formatCode="#,##0.0">
                  <c:v>0</c:v>
                </c:pt>
                <c:pt idx="2022" formatCode="#,##0.0">
                  <c:v>0</c:v>
                </c:pt>
                <c:pt idx="2027" formatCode="#,##0.0">
                  <c:v>7110.0280000000012</c:v>
                </c:pt>
                <c:pt idx="2028" formatCode="#,##0.0">
                  <c:v>74.12</c:v>
                </c:pt>
                <c:pt idx="2029" formatCode="#,##0.0">
                  <c:v>0</c:v>
                </c:pt>
                <c:pt idx="2030" formatCode="#,##0.0">
                  <c:v>74.12</c:v>
                </c:pt>
                <c:pt idx="2031" formatCode="#,##0.0">
                  <c:v>0</c:v>
                </c:pt>
                <c:pt idx="2032" formatCode="#,##0.0">
                  <c:v>0</c:v>
                </c:pt>
                <c:pt idx="2033" formatCode="#,##0.0">
                  <c:v>0</c:v>
                </c:pt>
                <c:pt idx="2034" formatCode="#,##0.0">
                  <c:v>0</c:v>
                </c:pt>
                <c:pt idx="2035" formatCode="#,##0.0">
                  <c:v>99.001999999999995</c:v>
                </c:pt>
                <c:pt idx="2036" formatCode="#,##0.0">
                  <c:v>99.001999999999995</c:v>
                </c:pt>
                <c:pt idx="2037" formatCode="#,##0.0">
                  <c:v>81.650000000000006</c:v>
                </c:pt>
                <c:pt idx="2038" formatCode="#,##0.0">
                  <c:v>81.650000000000006</c:v>
                </c:pt>
                <c:pt idx="2039" formatCode="#,##0.0">
                  <c:v>0</c:v>
                </c:pt>
                <c:pt idx="2040" formatCode="#,##0.0">
                  <c:v>0</c:v>
                </c:pt>
                <c:pt idx="2041" formatCode="#,##0.0">
                  <c:v>184.55799999999999</c:v>
                </c:pt>
                <c:pt idx="2042" formatCode="#,##0.0">
                  <c:v>184.55799999999999</c:v>
                </c:pt>
                <c:pt idx="2043" formatCode="#,##0.0">
                  <c:v>0</c:v>
                </c:pt>
                <c:pt idx="2044" formatCode="#,##0.0">
                  <c:v>0</c:v>
                </c:pt>
                <c:pt idx="2045" formatCode="#,##0.0">
                  <c:v>353.34899999999999</c:v>
                </c:pt>
                <c:pt idx="2046" formatCode="#,##0.0">
                  <c:v>353.34899999999999</c:v>
                </c:pt>
                <c:pt idx="2047" formatCode="#,##0.0">
                  <c:v>2071.8380000000002</c:v>
                </c:pt>
                <c:pt idx="2048" formatCode="#,##0.0">
                  <c:v>1827.942</c:v>
                </c:pt>
                <c:pt idx="2049" formatCode="#,##0.0">
                  <c:v>8.3620000000000001</c:v>
                </c:pt>
                <c:pt idx="2050" formatCode="#,##0.0">
                  <c:v>235.53399999999999</c:v>
                </c:pt>
                <c:pt idx="2051" formatCode="#,##0.0">
                  <c:v>900</c:v>
                </c:pt>
                <c:pt idx="2052" formatCode="#,##0.0">
                  <c:v>900</c:v>
                </c:pt>
                <c:pt idx="2053" formatCode="#,##0.0">
                  <c:v>0</c:v>
                </c:pt>
                <c:pt idx="2054" formatCode="#,##0.0">
                  <c:v>0</c:v>
                </c:pt>
                <c:pt idx="2055" formatCode="#,##0.0">
                  <c:v>161.62100000000001</c:v>
                </c:pt>
                <c:pt idx="2056" formatCode="#,##0.0">
                  <c:v>161.62100000000001</c:v>
                </c:pt>
                <c:pt idx="2057" formatCode="#,##0.0">
                  <c:v>53.924999999999997</c:v>
                </c:pt>
                <c:pt idx="2058" formatCode="#,##0.0">
                  <c:v>53.924999999999997</c:v>
                </c:pt>
                <c:pt idx="2059" formatCode="#,##0.0">
                  <c:v>41.750999999999998</c:v>
                </c:pt>
                <c:pt idx="2060" formatCode="#,##0.0">
                  <c:v>41.750999999999998</c:v>
                </c:pt>
                <c:pt idx="2061" formatCode="#,##0.0">
                  <c:v>0</c:v>
                </c:pt>
                <c:pt idx="2062" formatCode="#,##0.0">
                  <c:v>0</c:v>
                </c:pt>
                <c:pt idx="2063" formatCode="#,##0.0">
                  <c:v>1357.6590000000001</c:v>
                </c:pt>
                <c:pt idx="2064" formatCode="#,##0.0">
                  <c:v>0</c:v>
                </c:pt>
                <c:pt idx="2065" formatCode="#,##0.0">
                  <c:v>173.21899999999999</c:v>
                </c:pt>
                <c:pt idx="2066" formatCode="#,##0.0">
                  <c:v>1184.44</c:v>
                </c:pt>
                <c:pt idx="2067" formatCode="#,##0.0">
                  <c:v>840.27300000000002</c:v>
                </c:pt>
                <c:pt idx="2068" formatCode="#,##0.0">
                  <c:v>3.4980000000000002</c:v>
                </c:pt>
                <c:pt idx="2069" formatCode="#,##0.0">
                  <c:v>836.77499999999998</c:v>
                </c:pt>
                <c:pt idx="2070" formatCode="#,##0.0">
                  <c:v>786.87699999999995</c:v>
                </c:pt>
                <c:pt idx="2071" formatCode="#,##0.0">
                  <c:v>4.2939999999999996</c:v>
                </c:pt>
                <c:pt idx="2072" formatCode="#,##0.0">
                  <c:v>782.58299999999997</c:v>
                </c:pt>
                <c:pt idx="2073" formatCode="#,##0.0">
                  <c:v>85.83</c:v>
                </c:pt>
                <c:pt idx="2074" formatCode="#,##0.0">
                  <c:v>17.574999999999999</c:v>
                </c:pt>
                <c:pt idx="2075" formatCode="#,##0.0">
                  <c:v>17.574999999999999</c:v>
                </c:pt>
                <c:pt idx="2076" formatCode="#,##0.0">
                  <c:v>493.18099999999998</c:v>
                </c:pt>
                <c:pt idx="2077" formatCode="#,##0.0">
                  <c:v>493.18099999999998</c:v>
                </c:pt>
                <c:pt idx="2078" formatCode="#,##0.0">
                  <c:v>493.18099999999998</c:v>
                </c:pt>
                <c:pt idx="2079" formatCode="#,##0.0">
                  <c:v>91.796999999999997</c:v>
                </c:pt>
                <c:pt idx="2080" formatCode="#,##0.0">
                  <c:v>46.787999999999997</c:v>
                </c:pt>
                <c:pt idx="2081" formatCode="#,##0.0">
                  <c:v>0</c:v>
                </c:pt>
                <c:pt idx="2082" formatCode="#,##0.0">
                  <c:v>46.787999999999997</c:v>
                </c:pt>
                <c:pt idx="2083" formatCode="#,##0.0">
                  <c:v>0</c:v>
                </c:pt>
                <c:pt idx="2084" formatCode="#,##0.0">
                  <c:v>0</c:v>
                </c:pt>
                <c:pt idx="2085" formatCode="#,##0.0">
                  <c:v>0.8</c:v>
                </c:pt>
                <c:pt idx="2086" formatCode="#,##0.0">
                  <c:v>0.8</c:v>
                </c:pt>
                <c:pt idx="2087" formatCode="#,##0.0">
                  <c:v>44.209000000000003</c:v>
                </c:pt>
                <c:pt idx="2088" formatCode="#,##0.0">
                  <c:v>44.209000000000003</c:v>
                </c:pt>
                <c:pt idx="2089" formatCode="#,##0.0">
                  <c:v>0</c:v>
                </c:pt>
                <c:pt idx="2090" formatCode="#,##0.0">
                  <c:v>1853.6849999999999</c:v>
                </c:pt>
                <c:pt idx="2091" formatCode="#,##0.0">
                  <c:v>42.582000000000001</c:v>
                </c:pt>
                <c:pt idx="2092" formatCode="#,##0.0">
                  <c:v>0</c:v>
                </c:pt>
                <c:pt idx="2093" formatCode="#,##0.0">
                  <c:v>42.582000000000001</c:v>
                </c:pt>
                <c:pt idx="2094" formatCode="#,##0.0">
                  <c:v>60</c:v>
                </c:pt>
                <c:pt idx="2095" formatCode="#,##0.0">
                  <c:v>60</c:v>
                </c:pt>
                <c:pt idx="2096" formatCode="#,##0.0">
                  <c:v>461.00200000000007</c:v>
                </c:pt>
                <c:pt idx="2097" formatCode="#,##0.0">
                  <c:v>313.52800000000002</c:v>
                </c:pt>
                <c:pt idx="2098" formatCode="#,##0.0">
                  <c:v>20.885999999999999</c:v>
                </c:pt>
                <c:pt idx="2099" formatCode="#,##0.0">
                  <c:v>126.58799999999999</c:v>
                </c:pt>
                <c:pt idx="2100" formatCode="#,##0.0">
                  <c:v>0</c:v>
                </c:pt>
                <c:pt idx="2101" formatCode="#,##0.0">
                  <c:v>1E-3</c:v>
                </c:pt>
                <c:pt idx="2102" formatCode="#,##0.0">
                  <c:v>1E-3</c:v>
                </c:pt>
                <c:pt idx="2103" formatCode="#,##0.0">
                  <c:v>200</c:v>
                </c:pt>
                <c:pt idx="2104" formatCode="#,##0.0">
                  <c:v>200</c:v>
                </c:pt>
                <c:pt idx="2105" formatCode="#,##0.0">
                  <c:v>0</c:v>
                </c:pt>
                <c:pt idx="2106" formatCode="#,##0.0">
                  <c:v>0</c:v>
                </c:pt>
                <c:pt idx="2107" formatCode="#,##0.0">
                  <c:v>0</c:v>
                </c:pt>
                <c:pt idx="2108" formatCode="#,##0.0">
                  <c:v>49.536999999999999</c:v>
                </c:pt>
                <c:pt idx="2109" formatCode="#,##0.0">
                  <c:v>4</c:v>
                </c:pt>
                <c:pt idx="2110" formatCode="#,##0.0">
                  <c:v>45.536999999999999</c:v>
                </c:pt>
                <c:pt idx="2111" formatCode="#,##0.0">
                  <c:v>39.298000000000002</c:v>
                </c:pt>
                <c:pt idx="2112" formatCode="#,##0.0">
                  <c:v>39.298000000000002</c:v>
                </c:pt>
                <c:pt idx="2113" formatCode="#,##0.0">
                  <c:v>809.26499999999999</c:v>
                </c:pt>
                <c:pt idx="2114" formatCode="#,##0.0">
                  <c:v>82.094999999999999</c:v>
                </c:pt>
                <c:pt idx="2115" formatCode="#,##0.0">
                  <c:v>727.17</c:v>
                </c:pt>
                <c:pt idx="2116" formatCode="#,##0.0">
                  <c:v>192</c:v>
                </c:pt>
                <c:pt idx="2117" formatCode="#,##0.0">
                  <c:v>105.6</c:v>
                </c:pt>
                <c:pt idx="2118" formatCode="#,##0.0">
                  <c:v>0</c:v>
                </c:pt>
                <c:pt idx="2119" formatCode="#,##0.0">
                  <c:v>86.4</c:v>
                </c:pt>
                <c:pt idx="2120" formatCode="#,##0.0">
                  <c:v>50.9</c:v>
                </c:pt>
                <c:pt idx="2121" formatCode="#,##0.0">
                  <c:v>50.9</c:v>
                </c:pt>
                <c:pt idx="2122" formatCode="#,##0.0">
                  <c:v>50.9</c:v>
                </c:pt>
                <c:pt idx="2125" formatCode="#,##0.0">
                  <c:v>26372.224999999999</c:v>
                </c:pt>
                <c:pt idx="2127" formatCode="#,##0.0">
                  <c:v>0</c:v>
                </c:pt>
                <c:pt idx="2128" formatCode="#,##0.0">
                  <c:v>0</c:v>
                </c:pt>
                <c:pt idx="2129" formatCode="#,##0.0">
                  <c:v>0</c:v>
                </c:pt>
                <c:pt idx="2130" formatCode="#,##0.0">
                  <c:v>0</c:v>
                </c:pt>
                <c:pt idx="2131" formatCode="#,##0.0">
                  <c:v>0</c:v>
                </c:pt>
                <c:pt idx="2132" formatCode="#,##0.0">
                  <c:v>0</c:v>
                </c:pt>
                <c:pt idx="2133" formatCode="#,##0.0">
                  <c:v>0</c:v>
                </c:pt>
                <c:pt idx="2134" formatCode="#,##0.0">
                  <c:v>0</c:v>
                </c:pt>
                <c:pt idx="2135" formatCode="#,##0.0">
                  <c:v>0</c:v>
                </c:pt>
                <c:pt idx="2136" formatCode="#,##0.0">
                  <c:v>0</c:v>
                </c:pt>
                <c:pt idx="2137" formatCode="#,##0.0">
                  <c:v>0</c:v>
                </c:pt>
                <c:pt idx="2138" formatCode="#,##0.0">
                  <c:v>0</c:v>
                </c:pt>
                <c:pt idx="2139" formatCode="#,##0.0">
                  <c:v>0</c:v>
                </c:pt>
                <c:pt idx="2140" formatCode="#,##0.0">
                  <c:v>0</c:v>
                </c:pt>
                <c:pt idx="2141" formatCode="#,##0.0">
                  <c:v>0</c:v>
                </c:pt>
                <c:pt idx="2142" formatCode="#,##0.0">
                  <c:v>0</c:v>
                </c:pt>
                <c:pt idx="2143" formatCode="#,##0.0">
                  <c:v>0</c:v>
                </c:pt>
                <c:pt idx="2144" formatCode="#,##0.0">
                  <c:v>0</c:v>
                </c:pt>
                <c:pt idx="2145" formatCode="#,##0.0">
                  <c:v>0</c:v>
                </c:pt>
                <c:pt idx="2146" formatCode="#,##0.0">
                  <c:v>0</c:v>
                </c:pt>
                <c:pt idx="2147" formatCode="#,##0.0">
                  <c:v>0</c:v>
                </c:pt>
                <c:pt idx="2148" formatCode="#,##0.0">
                  <c:v>0</c:v>
                </c:pt>
                <c:pt idx="2149" formatCode="#,##0.0">
                  <c:v>0</c:v>
                </c:pt>
                <c:pt idx="2150" formatCode="#,##0.0">
                  <c:v>0</c:v>
                </c:pt>
                <c:pt idx="2151" formatCode="#,##0.0">
                  <c:v>0</c:v>
                </c:pt>
                <c:pt idx="2152" formatCode="#,##0.0">
                  <c:v>0</c:v>
                </c:pt>
                <c:pt idx="2153" formatCode="#,##0.0">
                  <c:v>0</c:v>
                </c:pt>
                <c:pt idx="2154" formatCode="#,##0.0">
                  <c:v>0</c:v>
                </c:pt>
                <c:pt idx="2155" formatCode="#,##0.0">
                  <c:v>0</c:v>
                </c:pt>
                <c:pt idx="2156" formatCode="#,##0.0">
                  <c:v>0</c:v>
                </c:pt>
                <c:pt idx="2157" formatCode="#,##0.0">
                  <c:v>0</c:v>
                </c:pt>
                <c:pt idx="2158" formatCode="#,##0.0">
                  <c:v>0</c:v>
                </c:pt>
                <c:pt idx="2159" formatCode="#,##0.0">
                  <c:v>0</c:v>
                </c:pt>
                <c:pt idx="2160" formatCode="#,##0.0">
                  <c:v>0</c:v>
                </c:pt>
                <c:pt idx="2161" formatCode="#,##0.0">
                  <c:v>0</c:v>
                </c:pt>
                <c:pt idx="2162" formatCode="#,##0.0">
                  <c:v>0</c:v>
                </c:pt>
                <c:pt idx="2163" formatCode="0.0">
                  <c:v>0</c:v>
                </c:pt>
                <c:pt idx="2164" formatCode="0.0">
                  <c:v>0</c:v>
                </c:pt>
                <c:pt idx="2165" formatCode="0.0">
                  <c:v>0</c:v>
                </c:pt>
                <c:pt idx="2166" formatCode="0">
                  <c:v>0</c:v>
                </c:pt>
                <c:pt idx="2167" formatCode="0">
                  <c:v>0</c:v>
                </c:pt>
                <c:pt idx="2168" formatCode="0">
                  <c:v>0</c:v>
                </c:pt>
                <c:pt idx="2169" formatCode="0">
                  <c:v>0</c:v>
                </c:pt>
                <c:pt idx="2170" formatCode="0">
                  <c:v>0</c:v>
                </c:pt>
                <c:pt idx="2171" formatCode="0">
                  <c:v>0</c:v>
                </c:pt>
                <c:pt idx="2172" formatCode="0">
                  <c:v>0</c:v>
                </c:pt>
                <c:pt idx="2173" formatCode="0">
                  <c:v>0</c:v>
                </c:pt>
                <c:pt idx="2174" formatCode="0">
                  <c:v>0</c:v>
                </c:pt>
                <c:pt idx="2175" formatCode="0.00">
                  <c:v>0</c:v>
                </c:pt>
                <c:pt idx="2176" formatCode="0.00">
                  <c:v>0</c:v>
                </c:pt>
                <c:pt idx="2177" formatCode="0.00">
                  <c:v>0</c:v>
                </c:pt>
                <c:pt idx="2178" formatCode="0.00">
                  <c:v>0</c:v>
                </c:pt>
                <c:pt idx="2179" formatCode="0.00">
                  <c:v>0</c:v>
                </c:pt>
                <c:pt idx="2180" formatCode="0.00">
                  <c:v>0</c:v>
                </c:pt>
                <c:pt idx="2181" formatCode="0.00">
                  <c:v>0</c:v>
                </c:pt>
                <c:pt idx="2182" formatCode="0.00">
                  <c:v>0</c:v>
                </c:pt>
                <c:pt idx="2183" formatCode="0.00">
                  <c:v>0</c:v>
                </c:pt>
                <c:pt idx="2184" formatCode="0.00">
                  <c:v>0</c:v>
                </c:pt>
                <c:pt idx="2185" formatCode="0.00">
                  <c:v>0</c:v>
                </c:pt>
                <c:pt idx="2186" formatCode="0.00">
                  <c:v>0</c:v>
                </c:pt>
                <c:pt idx="2187" formatCode="0.00">
                  <c:v>0</c:v>
                </c:pt>
                <c:pt idx="2188" formatCode="0.00">
                  <c:v>0</c:v>
                </c:pt>
                <c:pt idx="2189" formatCode="0.00">
                  <c:v>0</c:v>
                </c:pt>
                <c:pt idx="2190" formatCode="0.00">
                  <c:v>0</c:v>
                </c:pt>
                <c:pt idx="2191" formatCode="0.00">
                  <c:v>0</c:v>
                </c:pt>
                <c:pt idx="2192" formatCode="0">
                  <c:v>0</c:v>
                </c:pt>
                <c:pt idx="2193" formatCode="0.00">
                  <c:v>0</c:v>
                </c:pt>
                <c:pt idx="2194" formatCode="0.00">
                  <c:v>0</c:v>
                </c:pt>
                <c:pt idx="2195" formatCode="0.00">
                  <c:v>0</c:v>
                </c:pt>
                <c:pt idx="2196" formatCode="0.00">
                  <c:v>0</c:v>
                </c:pt>
                <c:pt idx="2197" formatCode="0.00">
                  <c:v>0</c:v>
                </c:pt>
                <c:pt idx="2198" formatCode="0.00">
                  <c:v>0</c:v>
                </c:pt>
                <c:pt idx="2199" formatCode="0.00">
                  <c:v>0</c:v>
                </c:pt>
                <c:pt idx="2200" formatCode="0.00">
                  <c:v>0</c:v>
                </c:pt>
                <c:pt idx="2201" formatCode="0.00">
                  <c:v>0</c:v>
                </c:pt>
                <c:pt idx="2202" formatCode="0.00">
                  <c:v>0</c:v>
                </c:pt>
                <c:pt idx="2203" formatCode="0">
                  <c:v>0</c:v>
                </c:pt>
                <c:pt idx="2204" formatCode="0">
                  <c:v>0</c:v>
                </c:pt>
                <c:pt idx="2205" formatCode="0">
                  <c:v>0</c:v>
                </c:pt>
                <c:pt idx="2206" formatCode="0.00">
                  <c:v>0</c:v>
                </c:pt>
                <c:pt idx="2207" formatCode="0.00">
                  <c:v>0</c:v>
                </c:pt>
                <c:pt idx="2208" formatCode="0.00">
                  <c:v>0</c:v>
                </c:pt>
                <c:pt idx="2209" formatCode="0.00">
                  <c:v>0</c:v>
                </c:pt>
                <c:pt idx="2210" formatCode="0.00">
                  <c:v>0</c:v>
                </c:pt>
                <c:pt idx="2211" formatCode="0.00">
                  <c:v>0</c:v>
                </c:pt>
                <c:pt idx="2212" formatCode="0.00">
                  <c:v>0</c:v>
                </c:pt>
                <c:pt idx="2213" formatCode="0">
                  <c:v>0</c:v>
                </c:pt>
                <c:pt idx="2214" formatCode="0">
                  <c:v>0</c:v>
                </c:pt>
                <c:pt idx="2215" formatCode="0.00">
                  <c:v>0</c:v>
                </c:pt>
                <c:pt idx="2216" formatCode="0.00">
                  <c:v>0</c:v>
                </c:pt>
                <c:pt idx="2217" formatCode="0.00">
                  <c:v>0</c:v>
                </c:pt>
                <c:pt idx="2218" formatCode="0">
                  <c:v>0</c:v>
                </c:pt>
                <c:pt idx="2219" formatCode="0">
                  <c:v>0</c:v>
                </c:pt>
                <c:pt idx="2220" formatCode="0.00">
                  <c:v>0</c:v>
                </c:pt>
                <c:pt idx="2221" formatCode="0.00">
                  <c:v>0</c:v>
                </c:pt>
                <c:pt idx="2222" formatCode="0.00">
                  <c:v>0</c:v>
                </c:pt>
                <c:pt idx="2223" formatCode="0.00">
                  <c:v>0</c:v>
                </c:pt>
                <c:pt idx="2224" formatCode="0.00">
                  <c:v>0</c:v>
                </c:pt>
                <c:pt idx="2225" formatCode="0">
                  <c:v>0</c:v>
                </c:pt>
                <c:pt idx="2226" formatCode="0.00">
                  <c:v>0</c:v>
                </c:pt>
                <c:pt idx="2227" formatCode="0">
                  <c:v>0</c:v>
                </c:pt>
                <c:pt idx="2228" formatCode="0">
                  <c:v>0</c:v>
                </c:pt>
                <c:pt idx="2229" formatCode="#,##0.0">
                  <c:v>8456.0763999999999</c:v>
                </c:pt>
                <c:pt idx="2230" formatCode="#,##0.0">
                  <c:v>4631.18</c:v>
                </c:pt>
                <c:pt idx="2231" formatCode="#,##0.0">
                  <c:v>299.721</c:v>
                </c:pt>
                <c:pt idx="2232" formatCode="#,##0.0">
                  <c:v>299.721</c:v>
                </c:pt>
                <c:pt idx="2233" formatCode="#,##0.0">
                  <c:v>295.50400000000002</c:v>
                </c:pt>
                <c:pt idx="2234" formatCode="#,##0.0">
                  <c:v>295.50400000000002</c:v>
                </c:pt>
                <c:pt idx="2235" formatCode="#,##0.0">
                  <c:v>153.4</c:v>
                </c:pt>
                <c:pt idx="2236" formatCode="#,##0.0">
                  <c:v>153.4</c:v>
                </c:pt>
                <c:pt idx="2237" formatCode="#,##0.0">
                  <c:v>2970</c:v>
                </c:pt>
                <c:pt idx="2238" formatCode="#,##0.0">
                  <c:v>2970</c:v>
                </c:pt>
                <c:pt idx="2239" formatCode="#,##0.0">
                  <c:v>22.646999999999998</c:v>
                </c:pt>
                <c:pt idx="2240" formatCode="#,##0.0">
                  <c:v>22.646999999999998</c:v>
                </c:pt>
                <c:pt idx="2241" formatCode="#,##0.0">
                  <c:v>889.90800000000002</c:v>
                </c:pt>
                <c:pt idx="2242" formatCode="#,##0.0">
                  <c:v>889.90800000000002</c:v>
                </c:pt>
                <c:pt idx="2243" formatCode="#,##0.0">
                  <c:v>131.67599999999999</c:v>
                </c:pt>
                <c:pt idx="2244" formatCode="#,##0.0">
                  <c:v>109.337</c:v>
                </c:pt>
                <c:pt idx="2245" formatCode="#,##0.0">
                  <c:v>0</c:v>
                </c:pt>
                <c:pt idx="2246" formatCode="#,##0.0">
                  <c:v>109.337</c:v>
                </c:pt>
                <c:pt idx="2247" formatCode="#,##0.0">
                  <c:v>22.338999999999999</c:v>
                </c:pt>
                <c:pt idx="2248" formatCode="#,##0.0">
                  <c:v>22.338999999999999</c:v>
                </c:pt>
                <c:pt idx="2249" formatCode="#,##0.0">
                  <c:v>940.97899999999993</c:v>
                </c:pt>
                <c:pt idx="2250" formatCode="#,##0.0">
                  <c:v>933.67899999999997</c:v>
                </c:pt>
                <c:pt idx="2251" formatCode="#,##0.0">
                  <c:v>0</c:v>
                </c:pt>
                <c:pt idx="2252" formatCode="#,##0.0">
                  <c:v>933.67899999999997</c:v>
                </c:pt>
                <c:pt idx="2253" formatCode="#,##0.0">
                  <c:v>7.3</c:v>
                </c:pt>
                <c:pt idx="2254" formatCode="#,##0.0">
                  <c:v>7.3</c:v>
                </c:pt>
                <c:pt idx="2255" formatCode="#,##0.0">
                  <c:v>460.43900000000002</c:v>
                </c:pt>
                <c:pt idx="2256" formatCode="#,##0.0">
                  <c:v>438.1</c:v>
                </c:pt>
                <c:pt idx="2257" formatCode="#,##0.0">
                  <c:v>0</c:v>
                </c:pt>
                <c:pt idx="2258" formatCode="#,##0.0">
                  <c:v>438.1</c:v>
                </c:pt>
                <c:pt idx="2259" formatCode="#,##0.0">
                  <c:v>22.338999999999999</c:v>
                </c:pt>
                <c:pt idx="2260" formatCode="#,##0.0">
                  <c:v>22.338999999999999</c:v>
                </c:pt>
                <c:pt idx="2261" formatCode="#,##0.0">
                  <c:v>224.327</c:v>
                </c:pt>
                <c:pt idx="2262" formatCode="#,##0.0">
                  <c:v>224.327</c:v>
                </c:pt>
                <c:pt idx="2263" formatCode="#,##0.0">
                  <c:v>0</c:v>
                </c:pt>
                <c:pt idx="2264" formatCode="#,##0.0">
                  <c:v>224.327</c:v>
                </c:pt>
                <c:pt idx="2265" formatCode="#,##0.0">
                  <c:v>0</c:v>
                </c:pt>
                <c:pt idx="2266" formatCode="#,##0.0">
                  <c:v>0</c:v>
                </c:pt>
                <c:pt idx="2267" formatCode="#,##0.0">
                  <c:v>312.84000000000003</c:v>
                </c:pt>
                <c:pt idx="2268" formatCode="#,##0.0">
                  <c:v>298.06400000000002</c:v>
                </c:pt>
                <c:pt idx="2269" formatCode="#,##0.0">
                  <c:v>0</c:v>
                </c:pt>
                <c:pt idx="2270" formatCode="#,##0.0">
                  <c:v>298.06400000000002</c:v>
                </c:pt>
                <c:pt idx="2271" formatCode="#,##0.0">
                  <c:v>14.776</c:v>
                </c:pt>
                <c:pt idx="2272" formatCode="#,##0.0">
                  <c:v>14.776</c:v>
                </c:pt>
                <c:pt idx="2273" formatCode="#,##0.0">
                  <c:v>141.79900000000001</c:v>
                </c:pt>
                <c:pt idx="2274" formatCode="#,##0.0">
                  <c:v>123.637</c:v>
                </c:pt>
                <c:pt idx="2275" formatCode="#,##0.0">
                  <c:v>0</c:v>
                </c:pt>
                <c:pt idx="2276" formatCode="#,##0.0">
                  <c:v>123.637</c:v>
                </c:pt>
                <c:pt idx="2277" formatCode="#,##0.0">
                  <c:v>18.161999999999999</c:v>
                </c:pt>
                <c:pt idx="2278" formatCode="#,##0.0">
                  <c:v>18.161999999999999</c:v>
                </c:pt>
                <c:pt idx="2279" formatCode="#,##0.0">
                  <c:v>423.32499999999999</c:v>
                </c:pt>
                <c:pt idx="2280" formatCode="#,##0.0">
                  <c:v>423.32499999999999</c:v>
                </c:pt>
                <c:pt idx="2281" formatCode="#,##0.0">
                  <c:v>0</c:v>
                </c:pt>
                <c:pt idx="2282" formatCode="#,##0.0">
                  <c:v>423.32499999999999</c:v>
                </c:pt>
                <c:pt idx="2283" formatCode="#,##0.0">
                  <c:v>257.29399999999998</c:v>
                </c:pt>
                <c:pt idx="2284" formatCode="#,##0.0">
                  <c:v>226.23099999999999</c:v>
                </c:pt>
                <c:pt idx="2285" formatCode="#,##0.0">
                  <c:v>0</c:v>
                </c:pt>
                <c:pt idx="2286" formatCode="#,##0.0">
                  <c:v>226.23099999999999</c:v>
                </c:pt>
                <c:pt idx="2287" formatCode="#,##0.0">
                  <c:v>31.062999999999999</c:v>
                </c:pt>
                <c:pt idx="2288" formatCode="#,##0.0">
                  <c:v>31.062999999999999</c:v>
                </c:pt>
                <c:pt idx="2289" formatCode="#,##0.0">
                  <c:v>411.10599999999999</c:v>
                </c:pt>
                <c:pt idx="2290" formatCode="#,##0.0">
                  <c:v>408.488</c:v>
                </c:pt>
                <c:pt idx="2291" formatCode="#,##0.0">
                  <c:v>0</c:v>
                </c:pt>
                <c:pt idx="2292" formatCode="#,##0.0">
                  <c:v>408.488</c:v>
                </c:pt>
                <c:pt idx="2293" formatCode="#,##0.0">
                  <c:v>2.6179999999999999</c:v>
                </c:pt>
                <c:pt idx="2294" formatCode="#,##0.0">
                  <c:v>2.6179999999999999</c:v>
                </c:pt>
                <c:pt idx="2295" formatCode="#,##0.0">
                  <c:v>350.755</c:v>
                </c:pt>
                <c:pt idx="2296" formatCode="#,##0.0">
                  <c:v>350.755</c:v>
                </c:pt>
                <c:pt idx="2297" formatCode="#,##0.0">
                  <c:v>0</c:v>
                </c:pt>
                <c:pt idx="2298" formatCode="#,##0.0">
                  <c:v>350.755</c:v>
                </c:pt>
                <c:pt idx="2299" formatCode="#,##0.0">
                  <c:v>0</c:v>
                </c:pt>
                <c:pt idx="2300" formatCode="#,##0.0">
                  <c:v>0</c:v>
                </c:pt>
                <c:pt idx="2301" formatCode="#,##0.0">
                  <c:v>0</c:v>
                </c:pt>
                <c:pt idx="2302" formatCode="#,##0.0">
                  <c:v>0</c:v>
                </c:pt>
                <c:pt idx="2303" formatCode="#,##0.0">
                  <c:v>0</c:v>
                </c:pt>
                <c:pt idx="2304" formatCode="#,##0.0">
                  <c:v>0</c:v>
                </c:pt>
                <c:pt idx="2305" formatCode="#,##0.0">
                  <c:v>151.03399999999999</c:v>
                </c:pt>
                <c:pt idx="2306" formatCode="#,##0.0">
                  <c:v>126.57599999999999</c:v>
                </c:pt>
                <c:pt idx="2307" formatCode="#,##0.0">
                  <c:v>0</c:v>
                </c:pt>
                <c:pt idx="2308" formatCode="#,##0.0">
                  <c:v>126.57599999999999</c:v>
                </c:pt>
                <c:pt idx="2309" formatCode="#,##0.0">
                  <c:v>24.457999999999998</c:v>
                </c:pt>
                <c:pt idx="2310" formatCode="#,##0.0">
                  <c:v>24.457999999999998</c:v>
                </c:pt>
                <c:pt idx="2311" formatCode="#,##0.0">
                  <c:v>19.322400000000002</c:v>
                </c:pt>
                <c:pt idx="2312" formatCode="#,##0.0">
                  <c:v>19.322400000000002</c:v>
                </c:pt>
                <c:pt idx="2313" formatCode="#,##0.0">
                  <c:v>9.7705000000000002</c:v>
                </c:pt>
                <c:pt idx="2314" formatCode="#,##0.0">
                  <c:v>9.5518999999999998</c:v>
                </c:pt>
                <c:pt idx="2316" formatCode="#,##0.0">
                  <c:v>64.444000000000003</c:v>
                </c:pt>
                <c:pt idx="2317" formatCode="#,##0.0">
                  <c:v>63.304000000000002</c:v>
                </c:pt>
                <c:pt idx="2318" formatCode="#,##0.0">
                  <c:v>0</c:v>
                </c:pt>
                <c:pt idx="2319" formatCode="#,##0.0">
                  <c:v>63.304000000000002</c:v>
                </c:pt>
                <c:pt idx="2320" formatCode="#,##0.0">
                  <c:v>1.1399999999999999</c:v>
                </c:pt>
                <c:pt idx="2321" formatCode="#,##0.0">
                  <c:v>1.1399999999999999</c:v>
                </c:pt>
                <c:pt idx="2322" formatCode="#,##0.0">
                  <c:v>390.14600000000007</c:v>
                </c:pt>
                <c:pt idx="2323" formatCode="#,##0.0">
                  <c:v>208.65600000000001</c:v>
                </c:pt>
                <c:pt idx="2324" formatCode="#,##0.0">
                  <c:v>0</c:v>
                </c:pt>
                <c:pt idx="2325" formatCode="#,##0.0">
                  <c:v>208.65600000000001</c:v>
                </c:pt>
                <c:pt idx="2326" formatCode="#,##0.0">
                  <c:v>1.177</c:v>
                </c:pt>
                <c:pt idx="2327" formatCode="#,##0.0">
                  <c:v>1.177</c:v>
                </c:pt>
                <c:pt idx="2328" formatCode="#,##0.0">
                  <c:v>23.382999999999999</c:v>
                </c:pt>
                <c:pt idx="2329" formatCode="#,##0.0">
                  <c:v>23.382999999999999</c:v>
                </c:pt>
                <c:pt idx="2330" formatCode="#,##0.0">
                  <c:v>69.350999999999999</c:v>
                </c:pt>
                <c:pt idx="2331" formatCode="#,##0.0">
                  <c:v>0.14000000000000001</c:v>
                </c:pt>
                <c:pt idx="2332" formatCode="#,##0.0">
                  <c:v>69.210999999999999</c:v>
                </c:pt>
                <c:pt idx="2333" formatCode="#,##0.0">
                  <c:v>3.1720000000000002</c:v>
                </c:pt>
                <c:pt idx="2334" formatCode="#,##0.0">
                  <c:v>3.1720000000000002</c:v>
                </c:pt>
                <c:pt idx="2335" formatCode="#,##0.0">
                  <c:v>14.204000000000001</c:v>
                </c:pt>
                <c:pt idx="2336" formatCode="#,##0.0">
                  <c:v>70.203000000000003</c:v>
                </c:pt>
                <c:pt idx="2337" formatCode="#,##0.0">
                  <c:v>70.203000000000003</c:v>
                </c:pt>
                <c:pt idx="2338" formatCode="#,##0.0">
                  <c:v>63.284999999999989</c:v>
                </c:pt>
                <c:pt idx="2339" formatCode="#,##0.0">
                  <c:v>52.012</c:v>
                </c:pt>
                <c:pt idx="2340" formatCode="#,##0.0">
                  <c:v>0</c:v>
                </c:pt>
                <c:pt idx="2341" formatCode="#,##0.0">
                  <c:v>47.04</c:v>
                </c:pt>
                <c:pt idx="2342" formatCode="#,##0.0">
                  <c:v>4.9720000000000004</c:v>
                </c:pt>
                <c:pt idx="2343" formatCode="#,##0.0">
                  <c:v>6.4179999999999993</c:v>
                </c:pt>
                <c:pt idx="2344" formatCode="#,##0.0">
                  <c:v>2.6179999999999999</c:v>
                </c:pt>
                <c:pt idx="2345" formatCode="#,##0.0">
                  <c:v>3.8</c:v>
                </c:pt>
                <c:pt idx="2346" formatCode="#,##0.0">
                  <c:v>0.59899999999999998</c:v>
                </c:pt>
                <c:pt idx="2347" formatCode="#,##0.0">
                  <c:v>0.59899999999999998</c:v>
                </c:pt>
                <c:pt idx="2348" formatCode="#,##0.0">
                  <c:v>1.8</c:v>
                </c:pt>
                <c:pt idx="2349" formatCode="#,##0.0">
                  <c:v>1.8</c:v>
                </c:pt>
                <c:pt idx="2350" formatCode="#,##0.0">
                  <c:v>0</c:v>
                </c:pt>
                <c:pt idx="2351" formatCode="#,##0.0">
                  <c:v>1.2849999999999999</c:v>
                </c:pt>
                <c:pt idx="2352" formatCode="#,##0.0">
                  <c:v>1.0649999999999999</c:v>
                </c:pt>
                <c:pt idx="2353" formatCode="#,##0.0">
                  <c:v>0.22</c:v>
                </c:pt>
                <c:pt idx="2354" formatCode="#,##0.0">
                  <c:v>1.171</c:v>
                </c:pt>
                <c:pt idx="2355" formatCode="#,##0.0">
                  <c:v>1.171</c:v>
                </c:pt>
                <c:pt idx="2356" formatCode="#,##0.0">
                  <c:v>69.501000000000005</c:v>
                </c:pt>
                <c:pt idx="2357" formatCode="#,##0.0">
                  <c:v>48.011000000000003</c:v>
                </c:pt>
                <c:pt idx="2358" formatCode="#,##0.0">
                  <c:v>0</c:v>
                </c:pt>
                <c:pt idx="2359" formatCode="#,##0.0">
                  <c:v>42.439</c:v>
                </c:pt>
                <c:pt idx="2360" formatCode="#,##0.0">
                  <c:v>5.5720000000000001</c:v>
                </c:pt>
                <c:pt idx="2361" formatCode="#,##0.0">
                  <c:v>7.3010000000000002</c:v>
                </c:pt>
                <c:pt idx="2362" formatCode="#,##0.0">
                  <c:v>1.012</c:v>
                </c:pt>
                <c:pt idx="2363" formatCode="#,##0.0">
                  <c:v>6.2889999999999997</c:v>
                </c:pt>
                <c:pt idx="2364" formatCode="#,##0.0">
                  <c:v>2.7130000000000001</c:v>
                </c:pt>
                <c:pt idx="2365" formatCode="#,##0.0">
                  <c:v>2.7130000000000001</c:v>
                </c:pt>
                <c:pt idx="2366" formatCode="#,##0.0">
                  <c:v>3.0179999999999998</c:v>
                </c:pt>
                <c:pt idx="2367" formatCode="#,##0.0">
                  <c:v>3.0179999999999998</c:v>
                </c:pt>
                <c:pt idx="2368" formatCode="#,##0.0">
                  <c:v>0</c:v>
                </c:pt>
                <c:pt idx="2369" formatCode="#,##0.0">
                  <c:v>0</c:v>
                </c:pt>
                <c:pt idx="2370" formatCode="#,##0.0">
                  <c:v>0</c:v>
                </c:pt>
                <c:pt idx="2371" formatCode="#,##0.0">
                  <c:v>8.1430000000000007</c:v>
                </c:pt>
                <c:pt idx="2372" formatCode="#,##0.0">
                  <c:v>1.996</c:v>
                </c:pt>
                <c:pt idx="2373" formatCode="#,##0.0">
                  <c:v>6.1470000000000002</c:v>
                </c:pt>
                <c:pt idx="2374" formatCode="#,##0.0">
                  <c:v>0.315</c:v>
                </c:pt>
                <c:pt idx="2375" formatCode="#,##0.0">
                  <c:v>0.315</c:v>
                </c:pt>
                <c:pt idx="2376" formatCode="#,##0.0">
                  <c:v>66.00200000000001</c:v>
                </c:pt>
                <c:pt idx="2377" formatCode="#,##0.0">
                  <c:v>54.744</c:v>
                </c:pt>
                <c:pt idx="2378" formatCode="#,##0.0">
                  <c:v>0</c:v>
                </c:pt>
                <c:pt idx="2379" formatCode="#,##0.0">
                  <c:v>48.718000000000004</c:v>
                </c:pt>
                <c:pt idx="2380" formatCode="#,##0.0">
                  <c:v>6.0259999999999998</c:v>
                </c:pt>
                <c:pt idx="2381" formatCode="#,##0.0">
                  <c:v>2.5070000000000001</c:v>
                </c:pt>
                <c:pt idx="2382" formatCode="#,##0.0">
                  <c:v>2.5070000000000001</c:v>
                </c:pt>
                <c:pt idx="2383" formatCode="#,##0.0">
                  <c:v>0.85</c:v>
                </c:pt>
                <c:pt idx="2384" formatCode="#,##0.0">
                  <c:v>0.85</c:v>
                </c:pt>
                <c:pt idx="2385" formatCode="#,##0.0">
                  <c:v>4.6669999999999998</c:v>
                </c:pt>
                <c:pt idx="2386" formatCode="#,##0.0">
                  <c:v>1.5</c:v>
                </c:pt>
                <c:pt idx="2387" formatCode="#,##0.0">
                  <c:v>3.1669999999999998</c:v>
                </c:pt>
                <c:pt idx="2388" formatCode="#,##0.0">
                  <c:v>0</c:v>
                </c:pt>
                <c:pt idx="2389" formatCode="#,##0.0">
                  <c:v>0</c:v>
                </c:pt>
                <c:pt idx="2390" formatCode="#,##0.0">
                  <c:v>0</c:v>
                </c:pt>
                <c:pt idx="2391" formatCode="#,##0.0">
                  <c:v>2.5779999999999998</c:v>
                </c:pt>
                <c:pt idx="2392" formatCode="#,##0.0">
                  <c:v>2.2789999999999999</c:v>
                </c:pt>
                <c:pt idx="2393" formatCode="#,##0.0">
                  <c:v>0.29899999999999999</c:v>
                </c:pt>
                <c:pt idx="2394" formatCode="#,##0.0">
                  <c:v>0.65600000000000003</c:v>
                </c:pt>
                <c:pt idx="2395" formatCode="#,##0.0">
                  <c:v>0.65600000000000003</c:v>
                </c:pt>
                <c:pt idx="2396" formatCode="#,##0.0">
                  <c:v>76.168000000000006</c:v>
                </c:pt>
                <c:pt idx="2397" formatCode="#,##0.0">
                  <c:v>39.158000000000001</c:v>
                </c:pt>
                <c:pt idx="2398" formatCode="#,##0.0">
                  <c:v>0</c:v>
                </c:pt>
                <c:pt idx="2399" formatCode="#,##0.0">
                  <c:v>35.963999999999999</c:v>
                </c:pt>
                <c:pt idx="2400" formatCode="#,##0.0">
                  <c:v>3.194</c:v>
                </c:pt>
                <c:pt idx="2401" formatCode="#,##0.0">
                  <c:v>11.754000000000001</c:v>
                </c:pt>
                <c:pt idx="2402" formatCode="#,##0.0">
                  <c:v>2.0750000000000002</c:v>
                </c:pt>
                <c:pt idx="2403" formatCode="#,##0.0">
                  <c:v>9.6790000000000003</c:v>
                </c:pt>
                <c:pt idx="2404" formatCode="#,##0.0">
                  <c:v>1.359</c:v>
                </c:pt>
                <c:pt idx="2405" formatCode="#,##0.0">
                  <c:v>1.359</c:v>
                </c:pt>
                <c:pt idx="2406" formatCode="#,##0.0">
                  <c:v>21.12</c:v>
                </c:pt>
                <c:pt idx="2407" formatCode="#,##0.0">
                  <c:v>3.12</c:v>
                </c:pt>
                <c:pt idx="2408" formatCode="#,##0.0">
                  <c:v>18</c:v>
                </c:pt>
                <c:pt idx="2409" formatCode="#,##0.0">
                  <c:v>0</c:v>
                </c:pt>
                <c:pt idx="2410" formatCode="#,##0.0">
                  <c:v>0</c:v>
                </c:pt>
                <c:pt idx="2411" formatCode="#,##0.0">
                  <c:v>2.2360000000000002</c:v>
                </c:pt>
                <c:pt idx="2412" formatCode="#,##0.0">
                  <c:v>1.8680000000000001</c:v>
                </c:pt>
                <c:pt idx="2413" formatCode="#,##0.0">
                  <c:v>0.36799999999999999</c:v>
                </c:pt>
                <c:pt idx="2414" formatCode="#,##0.0">
                  <c:v>0.54100000000000004</c:v>
                </c:pt>
                <c:pt idx="2415" formatCode="#,##0.0">
                  <c:v>0.54100000000000004</c:v>
                </c:pt>
                <c:pt idx="2416" formatCode="#,##0.0">
                  <c:v>72.290000000000006</c:v>
                </c:pt>
                <c:pt idx="2417" formatCode="#,##0.0">
                  <c:v>48.18</c:v>
                </c:pt>
                <c:pt idx="2418" formatCode="#,##0.0">
                  <c:v>0</c:v>
                </c:pt>
                <c:pt idx="2419" formatCode="#,##0.0">
                  <c:v>43.82</c:v>
                </c:pt>
                <c:pt idx="2420" formatCode="#,##0.0">
                  <c:v>4.3600000000000003</c:v>
                </c:pt>
                <c:pt idx="2421" formatCode="#,##0.0">
                  <c:v>6.9270000000000005</c:v>
                </c:pt>
                <c:pt idx="2422" formatCode="#,##0.0">
                  <c:v>0.216</c:v>
                </c:pt>
                <c:pt idx="2423" formatCode="#,##0.0">
                  <c:v>6.7110000000000003</c:v>
                </c:pt>
                <c:pt idx="2424" formatCode="#,##0.0">
                  <c:v>0.75800000000000001</c:v>
                </c:pt>
                <c:pt idx="2425" formatCode="#,##0.0">
                  <c:v>0.75800000000000001</c:v>
                </c:pt>
                <c:pt idx="2426" formatCode="#,##0.0">
                  <c:v>7.5209999999999999</c:v>
                </c:pt>
                <c:pt idx="2427" formatCode="#,##0.0">
                  <c:v>3.923</c:v>
                </c:pt>
                <c:pt idx="2428" formatCode="#,##0.0">
                  <c:v>3.5979999999999999</c:v>
                </c:pt>
                <c:pt idx="2429" formatCode="#,##0.0">
                  <c:v>0</c:v>
                </c:pt>
                <c:pt idx="2430" formatCode="#,##0.0">
                  <c:v>0</c:v>
                </c:pt>
                <c:pt idx="2431" formatCode="#,##0.0">
                  <c:v>8.0030000000000001</c:v>
                </c:pt>
                <c:pt idx="2432" formatCode="#,##0.0">
                  <c:v>2.1869999999999998</c:v>
                </c:pt>
                <c:pt idx="2433" formatCode="#,##0.0">
                  <c:v>5.8159999999999998</c:v>
                </c:pt>
                <c:pt idx="2434" formatCode="#,##0.0">
                  <c:v>0.90100000000000002</c:v>
                </c:pt>
                <c:pt idx="2435" formatCode="#,##0.0">
                  <c:v>0.90100000000000002</c:v>
                </c:pt>
                <c:pt idx="2436" formatCode="#,##0.0">
                  <c:v>71.474000000000004</c:v>
                </c:pt>
                <c:pt idx="2437" formatCode="#,##0.0">
                  <c:v>42.462000000000003</c:v>
                </c:pt>
                <c:pt idx="2438" formatCode="#,##0.0">
                  <c:v>0</c:v>
                </c:pt>
                <c:pt idx="2439" formatCode="#,##0.0">
                  <c:v>37.798000000000002</c:v>
                </c:pt>
                <c:pt idx="2440" formatCode="#,##0.0">
                  <c:v>4.6639999999999997</c:v>
                </c:pt>
                <c:pt idx="2441" formatCode="#,##0.0">
                  <c:v>18.8</c:v>
                </c:pt>
                <c:pt idx="2442" formatCode="#,##0.0">
                  <c:v>1.85</c:v>
                </c:pt>
                <c:pt idx="2443" formatCode="#,##0.0">
                  <c:v>16.95</c:v>
                </c:pt>
                <c:pt idx="2444" formatCode="#,##0.0">
                  <c:v>0.48799999999999999</c:v>
                </c:pt>
                <c:pt idx="2445" formatCode="#,##0.0">
                  <c:v>0.48799999999999999</c:v>
                </c:pt>
                <c:pt idx="2446" formatCode="#,##0.0">
                  <c:v>7.4010000000000007</c:v>
                </c:pt>
                <c:pt idx="2447" formatCode="#,##0.0">
                  <c:v>1.53</c:v>
                </c:pt>
                <c:pt idx="2448" formatCode="#,##0.0">
                  <c:v>5.8710000000000004</c:v>
                </c:pt>
                <c:pt idx="2449" formatCode="#,##0.0">
                  <c:v>0.26600000000000001</c:v>
                </c:pt>
                <c:pt idx="2450" formatCode="#,##0.0">
                  <c:v>0.26600000000000001</c:v>
                </c:pt>
                <c:pt idx="2451" formatCode="#,##0.0">
                  <c:v>0.754</c:v>
                </c:pt>
                <c:pt idx="2452" formatCode="#,##0.0">
                  <c:v>0.754</c:v>
                </c:pt>
                <c:pt idx="2453" formatCode="#,##0.0">
                  <c:v>1.3029999999999999</c:v>
                </c:pt>
                <c:pt idx="2454" formatCode="#,##0.0">
                  <c:v>1.3029999999999999</c:v>
                </c:pt>
                <c:pt idx="2455" formatCode="#,##0.0">
                  <c:v>66.102000000000004</c:v>
                </c:pt>
                <c:pt idx="2456" formatCode="#,##0.0">
                  <c:v>53.697000000000003</c:v>
                </c:pt>
                <c:pt idx="2457" formatCode="#,##0.0">
                  <c:v>0</c:v>
                </c:pt>
                <c:pt idx="2458" formatCode="#,##0.0">
                  <c:v>46.503</c:v>
                </c:pt>
                <c:pt idx="2459" formatCode="#,##0.0">
                  <c:v>7.194</c:v>
                </c:pt>
                <c:pt idx="2460" formatCode="#,##0.0">
                  <c:v>1.0149999999999999</c:v>
                </c:pt>
                <c:pt idx="2461" formatCode="#,##0.0">
                  <c:v>1.0149999999999999</c:v>
                </c:pt>
                <c:pt idx="2462" formatCode="#,##0.0">
                  <c:v>0.59699999999999998</c:v>
                </c:pt>
                <c:pt idx="2463" formatCode="#,##0.0">
                  <c:v>0.59699999999999998</c:v>
                </c:pt>
                <c:pt idx="2464" formatCode="#,##0.0">
                  <c:v>7.4660000000000002</c:v>
                </c:pt>
                <c:pt idx="2465" formatCode="#,##0.0">
                  <c:v>0.64600000000000002</c:v>
                </c:pt>
                <c:pt idx="2466" formatCode="#,##0.0">
                  <c:v>6.82</c:v>
                </c:pt>
                <c:pt idx="2467" formatCode="#,##0.0">
                  <c:v>1.226</c:v>
                </c:pt>
                <c:pt idx="2468" formatCode="#,##0.0">
                  <c:v>0.85599999999999998</c:v>
                </c:pt>
                <c:pt idx="2469" formatCode="#,##0.0">
                  <c:v>0.37</c:v>
                </c:pt>
                <c:pt idx="2470" formatCode="#,##0.0">
                  <c:v>2.101</c:v>
                </c:pt>
                <c:pt idx="2471" formatCode="#,##0.0">
                  <c:v>2.101</c:v>
                </c:pt>
                <c:pt idx="2472" formatCode="#,##0.0">
                  <c:v>94.593000000000018</c:v>
                </c:pt>
                <c:pt idx="2473" formatCode="#,##0.0">
                  <c:v>60.273000000000003</c:v>
                </c:pt>
                <c:pt idx="2474" formatCode="#,##0.0">
                  <c:v>0</c:v>
                </c:pt>
                <c:pt idx="2475" formatCode="#,##0.0">
                  <c:v>56.176000000000002</c:v>
                </c:pt>
                <c:pt idx="2476" formatCode="#,##0.0">
                  <c:v>4.0970000000000004</c:v>
                </c:pt>
                <c:pt idx="2477" formatCode="#,##0.0">
                  <c:v>15.462999999999999</c:v>
                </c:pt>
                <c:pt idx="2478" formatCode="#,##0.0">
                  <c:v>3.0009999999999999</c:v>
                </c:pt>
                <c:pt idx="2479" formatCode="#,##0.0">
                  <c:v>12.462</c:v>
                </c:pt>
                <c:pt idx="2480" formatCode="#,##0.0">
                  <c:v>5.298</c:v>
                </c:pt>
                <c:pt idx="2481" formatCode="#,##0.0">
                  <c:v>5.298</c:v>
                </c:pt>
                <c:pt idx="2482" formatCode="#,##0.0">
                  <c:v>3.4</c:v>
                </c:pt>
                <c:pt idx="2483" formatCode="#,##0.0">
                  <c:v>3.4</c:v>
                </c:pt>
                <c:pt idx="2484" formatCode="#,##0.0">
                  <c:v>0</c:v>
                </c:pt>
                <c:pt idx="2485" formatCode="#,##0.0">
                  <c:v>0</c:v>
                </c:pt>
                <c:pt idx="2486" formatCode="#,##0.0">
                  <c:v>0</c:v>
                </c:pt>
                <c:pt idx="2487" formatCode="#,##0.0">
                  <c:v>9.1969999999999992</c:v>
                </c:pt>
                <c:pt idx="2488" formatCode="#,##0.0">
                  <c:v>8.827</c:v>
                </c:pt>
                <c:pt idx="2489" formatCode="#,##0.0">
                  <c:v>0.37</c:v>
                </c:pt>
                <c:pt idx="2490" formatCode="#,##0.0">
                  <c:v>0.96199999999999997</c:v>
                </c:pt>
                <c:pt idx="2491" formatCode="#,##0.0">
                  <c:v>0.96199999999999997</c:v>
                </c:pt>
                <c:pt idx="2492" formatCode="#,##0.0">
                  <c:v>60.436000000000007</c:v>
                </c:pt>
                <c:pt idx="2493" formatCode="#,##0.0">
                  <c:v>46.578000000000003</c:v>
                </c:pt>
                <c:pt idx="2494" formatCode="#,##0.0">
                  <c:v>0</c:v>
                </c:pt>
                <c:pt idx="2495" formatCode="#,##0.0">
                  <c:v>42.673999999999999</c:v>
                </c:pt>
                <c:pt idx="2496" formatCode="#,##0.0">
                  <c:v>3.9039999999999999</c:v>
                </c:pt>
                <c:pt idx="2497" formatCode="#,##0.0">
                  <c:v>0.94299999999999995</c:v>
                </c:pt>
                <c:pt idx="2498" formatCode="#,##0.0">
                  <c:v>0.94299999999999995</c:v>
                </c:pt>
                <c:pt idx="2499" formatCode="#,##0.0">
                  <c:v>0</c:v>
                </c:pt>
                <c:pt idx="2500" formatCode="#,##0.0">
                  <c:v>3.1840000000000002</c:v>
                </c:pt>
                <c:pt idx="2501" formatCode="#,##0.0">
                  <c:v>2.0840000000000001</c:v>
                </c:pt>
                <c:pt idx="2502" formatCode="#,##0.0">
                  <c:v>1.1000000000000001</c:v>
                </c:pt>
                <c:pt idx="2503" formatCode="#,##0.0">
                  <c:v>1.0169999999999999</c:v>
                </c:pt>
                <c:pt idx="2504" formatCode="#,##0.0">
                  <c:v>1.0169999999999999</c:v>
                </c:pt>
                <c:pt idx="2505" formatCode="#,##0.0">
                  <c:v>0</c:v>
                </c:pt>
                <c:pt idx="2506" formatCode="#,##0.0">
                  <c:v>0</c:v>
                </c:pt>
                <c:pt idx="2507" formatCode="#,##0.0">
                  <c:v>0</c:v>
                </c:pt>
                <c:pt idx="2508" formatCode="#,##0.0">
                  <c:v>8.3949999999999996</c:v>
                </c:pt>
                <c:pt idx="2509" formatCode="#,##0.0">
                  <c:v>2.37</c:v>
                </c:pt>
                <c:pt idx="2510" formatCode="#,##0.0">
                  <c:v>6.0250000000000004</c:v>
                </c:pt>
                <c:pt idx="2511" formatCode="#,##0.0">
                  <c:v>0.31900000000000001</c:v>
                </c:pt>
                <c:pt idx="2512" formatCode="#,##0.0">
                  <c:v>0.31900000000000001</c:v>
                </c:pt>
                <c:pt idx="2513" formatCode="#,##0.0">
                  <c:v>46.954999999999998</c:v>
                </c:pt>
                <c:pt idx="2514" formatCode="#,##0.0">
                  <c:v>40.747999999999998</c:v>
                </c:pt>
                <c:pt idx="2515" formatCode="#,##0.0">
                  <c:v>0</c:v>
                </c:pt>
                <c:pt idx="2516" formatCode="#,##0.0">
                  <c:v>37.838999999999999</c:v>
                </c:pt>
                <c:pt idx="2517" formatCode="#,##0.0">
                  <c:v>2.9089999999999998</c:v>
                </c:pt>
                <c:pt idx="2518" formatCode="#,##0.0">
                  <c:v>0.877</c:v>
                </c:pt>
                <c:pt idx="2519" formatCode="#,##0.0">
                  <c:v>0.877</c:v>
                </c:pt>
                <c:pt idx="2520" formatCode="#,##0.0">
                  <c:v>4.2560000000000002</c:v>
                </c:pt>
                <c:pt idx="2521" formatCode="#,##0.0">
                  <c:v>1.1499999999999999</c:v>
                </c:pt>
                <c:pt idx="2522" formatCode="#,##0.0">
                  <c:v>1.1499999999999999</c:v>
                </c:pt>
                <c:pt idx="2523" formatCode="#,##0.0">
                  <c:v>1.101</c:v>
                </c:pt>
                <c:pt idx="2524" formatCode="#,##0.0">
                  <c:v>1.101</c:v>
                </c:pt>
                <c:pt idx="2525" formatCode="#,##0.0">
                  <c:v>0</c:v>
                </c:pt>
                <c:pt idx="2526" formatCode="#,##0.0">
                  <c:v>2.3380000000000001</c:v>
                </c:pt>
                <c:pt idx="2527" formatCode="#,##0.0">
                  <c:v>1.968</c:v>
                </c:pt>
                <c:pt idx="2528" formatCode="#,##0.0">
                  <c:v>0.37</c:v>
                </c:pt>
                <c:pt idx="2529" formatCode="#,##0.0">
                  <c:v>0.74099999999999999</c:v>
                </c:pt>
                <c:pt idx="2530" formatCode="#,##0.0">
                  <c:v>0.74099999999999999</c:v>
                </c:pt>
                <c:pt idx="2531" formatCode="#,##0.0">
                  <c:v>148.83700000000002</c:v>
                </c:pt>
                <c:pt idx="2532" formatCode="#,##0.0">
                  <c:v>60.071999999999996</c:v>
                </c:pt>
                <c:pt idx="2533" formatCode="#,##0.0">
                  <c:v>0</c:v>
                </c:pt>
                <c:pt idx="2534" formatCode="#,##0.0">
                  <c:v>57.48</c:v>
                </c:pt>
                <c:pt idx="2535" formatCode="#,##0.0">
                  <c:v>2.5920000000000001</c:v>
                </c:pt>
                <c:pt idx="2536" formatCode="#,##0.0">
                  <c:v>2.948</c:v>
                </c:pt>
                <c:pt idx="2537" formatCode="#,##0.0">
                  <c:v>2.948</c:v>
                </c:pt>
                <c:pt idx="2538" formatCode="#,##0.0">
                  <c:v>80.393000000000001</c:v>
                </c:pt>
                <c:pt idx="2539" formatCode="#,##0.0">
                  <c:v>4.9050000000000002</c:v>
                </c:pt>
                <c:pt idx="2540" formatCode="#,##0.0">
                  <c:v>75.488</c:v>
                </c:pt>
                <c:pt idx="2541" formatCode="#,##0.0">
                  <c:v>1.268</c:v>
                </c:pt>
                <c:pt idx="2542" formatCode="#,##0.0">
                  <c:v>1.268</c:v>
                </c:pt>
                <c:pt idx="2543" formatCode="#,##0.0">
                  <c:v>1.988</c:v>
                </c:pt>
                <c:pt idx="2544" formatCode="#,##0.0">
                  <c:v>1.3979999999999999</c:v>
                </c:pt>
                <c:pt idx="2545" formatCode="#,##0.0">
                  <c:v>0.59</c:v>
                </c:pt>
                <c:pt idx="2546" formatCode="#,##0.0">
                  <c:v>2.1680000000000001</c:v>
                </c:pt>
                <c:pt idx="2547" formatCode="General">
                  <c:v>2.1680000000000001</c:v>
                </c:pt>
                <c:pt idx="2548" formatCode="#,##0.0">
                  <c:v>123.098</c:v>
                </c:pt>
                <c:pt idx="2549" formatCode="#,##0.0">
                  <c:v>68.938000000000002</c:v>
                </c:pt>
                <c:pt idx="2550" formatCode="#,##0.0">
                  <c:v>0</c:v>
                </c:pt>
                <c:pt idx="2551" formatCode="#,##0.0">
                  <c:v>68.938000000000002</c:v>
                </c:pt>
                <c:pt idx="2552" formatCode="#,##0.0">
                  <c:v>24.164000000000001</c:v>
                </c:pt>
                <c:pt idx="2553" formatCode="#,##0.0">
                  <c:v>24.164000000000001</c:v>
                </c:pt>
                <c:pt idx="2554" formatCode="#,##0.0">
                  <c:v>23.292000000000002</c:v>
                </c:pt>
                <c:pt idx="2555" formatCode="#,##0.0">
                  <c:v>11.988</c:v>
                </c:pt>
                <c:pt idx="2556" formatCode="#,##0.0">
                  <c:v>11.304</c:v>
                </c:pt>
                <c:pt idx="2557" formatCode="#,##0.0">
                  <c:v>0</c:v>
                </c:pt>
                <c:pt idx="2558" formatCode="#,##0.0">
                  <c:v>0</c:v>
                </c:pt>
                <c:pt idx="2559" formatCode="#,##0.0">
                  <c:v>5.0030000000000001</c:v>
                </c:pt>
                <c:pt idx="2560" formatCode="#,##0.0">
                  <c:v>5.0030000000000001</c:v>
                </c:pt>
                <c:pt idx="2561" formatCode="#,##0.0">
                  <c:v>0.71599999999999997</c:v>
                </c:pt>
                <c:pt idx="2562" formatCode="#,##0.0">
                  <c:v>0.71599999999999997</c:v>
                </c:pt>
                <c:pt idx="2563" formatCode="#,##0.0">
                  <c:v>0.98499999999999999</c:v>
                </c:pt>
                <c:pt idx="2564" formatCode="#,##0.0">
                  <c:v>0.98499999999999999</c:v>
                </c:pt>
                <c:pt idx="2565" formatCode="#,##0.0">
                  <c:v>904.43300000000011</c:v>
                </c:pt>
                <c:pt idx="2566" formatCode="#,##0.0">
                  <c:v>141.99600000000001</c:v>
                </c:pt>
                <c:pt idx="2567" formatCode="#,##0.0">
                  <c:v>0</c:v>
                </c:pt>
                <c:pt idx="2568" formatCode="#,##0.0">
                  <c:v>141.99600000000001</c:v>
                </c:pt>
                <c:pt idx="2569" formatCode="#,##0.0">
                  <c:v>2.2469999999999999</c:v>
                </c:pt>
                <c:pt idx="2570" formatCode="#,##0.0">
                  <c:v>2.2469999999999999</c:v>
                </c:pt>
                <c:pt idx="2571" formatCode="#,##0.0">
                  <c:v>1.1539999999999999</c:v>
                </c:pt>
                <c:pt idx="2572" formatCode="#,##0.0">
                  <c:v>1.1539999999999999</c:v>
                </c:pt>
                <c:pt idx="2573" formatCode="#,##0.0">
                  <c:v>195.73500000000001</c:v>
                </c:pt>
                <c:pt idx="2574" formatCode="#,##0.0">
                  <c:v>0</c:v>
                </c:pt>
                <c:pt idx="2575" formatCode="#,##0.0">
                  <c:v>195.73500000000001</c:v>
                </c:pt>
                <c:pt idx="2576" formatCode="#,##0.0">
                  <c:v>561.13499999999999</c:v>
                </c:pt>
                <c:pt idx="2577" formatCode="#,##0.0">
                  <c:v>0</c:v>
                </c:pt>
                <c:pt idx="2578" formatCode="#,##0.0">
                  <c:v>255.102</c:v>
                </c:pt>
                <c:pt idx="2579" formatCode="#,##0.0">
                  <c:v>306.03300000000002</c:v>
                </c:pt>
                <c:pt idx="2580" formatCode="#,##0.0">
                  <c:v>2.1659999999999999</c:v>
                </c:pt>
                <c:pt idx="2581" formatCode="#,##0.0">
                  <c:v>2.1659999999999999</c:v>
                </c:pt>
                <c:pt idx="2582" formatCode="#,##0.0">
                  <c:v>67.230999999999995</c:v>
                </c:pt>
                <c:pt idx="2583" formatCode="#,##0.0">
                  <c:v>65.450999999999993</c:v>
                </c:pt>
                <c:pt idx="2584" formatCode="#,##0.0">
                  <c:v>0</c:v>
                </c:pt>
                <c:pt idx="2585" formatCode="#,##0.0">
                  <c:v>65.450999999999993</c:v>
                </c:pt>
                <c:pt idx="2586" formatCode="#,##0.0">
                  <c:v>1.78</c:v>
                </c:pt>
                <c:pt idx="2587" formatCode="#,##0.0">
                  <c:v>1.78</c:v>
                </c:pt>
                <c:pt idx="2588" formatCode="#,##0.0">
                  <c:v>0</c:v>
                </c:pt>
                <c:pt idx="2589" formatCode="#,##0.0">
                  <c:v>74.427999999999983</c:v>
                </c:pt>
                <c:pt idx="2590" formatCode="#,##0.0">
                  <c:v>43.863999999999997</c:v>
                </c:pt>
                <c:pt idx="2591" formatCode="#,##0.0">
                  <c:v>0</c:v>
                </c:pt>
                <c:pt idx="2592" formatCode="#,##0.0">
                  <c:v>43.863999999999997</c:v>
                </c:pt>
                <c:pt idx="2593" formatCode="#,##0.0">
                  <c:v>26.597999999999999</c:v>
                </c:pt>
                <c:pt idx="2594" formatCode="#,##0.0">
                  <c:v>26.597999999999999</c:v>
                </c:pt>
                <c:pt idx="2595" formatCode="#,##0.0">
                  <c:v>3.9660000000000002</c:v>
                </c:pt>
                <c:pt idx="2596" formatCode="#,##0.0">
                  <c:v>3.9660000000000002</c:v>
                </c:pt>
                <c:pt idx="2597" formatCode="#,##0.0">
                  <c:v>57.058</c:v>
                </c:pt>
                <c:pt idx="2598" formatCode="#,##0.0">
                  <c:v>56.838000000000001</c:v>
                </c:pt>
                <c:pt idx="2599" formatCode="#,##0.0">
                  <c:v>0</c:v>
                </c:pt>
                <c:pt idx="2600" formatCode="#,##0.0">
                  <c:v>56.838000000000001</c:v>
                </c:pt>
                <c:pt idx="2601" formatCode="#,##0.0">
                  <c:v>0.22</c:v>
                </c:pt>
                <c:pt idx="2602" formatCode="#,##0.0">
                  <c:v>0.22</c:v>
                </c:pt>
                <c:pt idx="2603" formatCode="#,##0.0">
                  <c:v>357.99899999999997</c:v>
                </c:pt>
                <c:pt idx="2604" formatCode="#,##0.0">
                  <c:v>27.734000000000002</c:v>
                </c:pt>
                <c:pt idx="2605" formatCode="#,##0.0">
                  <c:v>27.734000000000002</c:v>
                </c:pt>
                <c:pt idx="2606" formatCode="#,##0.0">
                  <c:v>323.13499999999999</c:v>
                </c:pt>
                <c:pt idx="2607" formatCode="#,##0.0">
                  <c:v>0</c:v>
                </c:pt>
                <c:pt idx="2608" formatCode="#,##0.0">
                  <c:v>323.13499999999999</c:v>
                </c:pt>
                <c:pt idx="2609" formatCode="#,##0.0">
                  <c:v>2.121</c:v>
                </c:pt>
                <c:pt idx="2610" formatCode="#,##0.0">
                  <c:v>2.121</c:v>
                </c:pt>
                <c:pt idx="2611" formatCode="#,##0.0">
                  <c:v>1.3129999999999999</c:v>
                </c:pt>
                <c:pt idx="2612" formatCode="#,##0.0">
                  <c:v>1.3129999999999999</c:v>
                </c:pt>
                <c:pt idx="2613" formatCode="#,##0.0">
                  <c:v>0</c:v>
                </c:pt>
                <c:pt idx="2614" formatCode="#,##0.0">
                  <c:v>0</c:v>
                </c:pt>
                <c:pt idx="2615" formatCode="#,##0.0">
                  <c:v>3.6960000000000002</c:v>
                </c:pt>
                <c:pt idx="2616" formatCode="#,##0.0">
                  <c:v>3.6960000000000002</c:v>
                </c:pt>
                <c:pt idx="2617" formatCode="#,##0.0">
                  <c:v>0</c:v>
                </c:pt>
                <c:pt idx="2618" formatCode="#,##0.0">
                  <c:v>0</c:v>
                </c:pt>
                <c:pt idx="2619" formatCode="#,##0.0">
                  <c:v>118.29</c:v>
                </c:pt>
                <c:pt idx="2620" formatCode="#,##0.0">
                  <c:v>118.29</c:v>
                </c:pt>
                <c:pt idx="2621" formatCode="#,##0.0">
                  <c:v>118.29</c:v>
                </c:pt>
                <c:pt idx="2622" formatCode="#,##0.0">
                  <c:v>16.728999999999999</c:v>
                </c:pt>
                <c:pt idx="2623" formatCode="#,##0.0">
                  <c:v>16.728999999999999</c:v>
                </c:pt>
                <c:pt idx="2624" formatCode="#,##0.0">
                  <c:v>16.728999999999999</c:v>
                </c:pt>
                <c:pt idx="2627" formatCode="#,##0.0">
                  <c:v>6374.1709999999985</c:v>
                </c:pt>
                <c:pt idx="2628" formatCode="#,##0.0">
                  <c:v>139.631</c:v>
                </c:pt>
                <c:pt idx="2629" formatCode="#,##0.0">
                  <c:v>0</c:v>
                </c:pt>
                <c:pt idx="2630" formatCode="#,##0.0">
                  <c:v>139.631</c:v>
                </c:pt>
                <c:pt idx="2631" formatCode="#,##0.0">
                  <c:v>0</c:v>
                </c:pt>
                <c:pt idx="2632" formatCode="#,##0.0">
                  <c:v>0</c:v>
                </c:pt>
                <c:pt idx="2633" formatCode="#,##0.0">
                  <c:v>250.44300000000001</c:v>
                </c:pt>
                <c:pt idx="2634" formatCode="#,##0.0">
                  <c:v>250.44300000000001</c:v>
                </c:pt>
                <c:pt idx="2635" formatCode="#,##0.0">
                  <c:v>0</c:v>
                </c:pt>
                <c:pt idx="2636" formatCode="#,##0.0">
                  <c:v>3.2050000000000001</c:v>
                </c:pt>
                <c:pt idx="2637" formatCode="#,##0.0">
                  <c:v>3.2050000000000001</c:v>
                </c:pt>
                <c:pt idx="2638" formatCode="#,##0.0">
                  <c:v>23.411000000000001</c:v>
                </c:pt>
                <c:pt idx="2639" formatCode="#,##0.0">
                  <c:v>23.411000000000001</c:v>
                </c:pt>
                <c:pt idx="2640" formatCode="#,##0.0">
                  <c:v>20.89</c:v>
                </c:pt>
                <c:pt idx="2641" formatCode="#,##0.0">
                  <c:v>20.89</c:v>
                </c:pt>
                <c:pt idx="2642" formatCode="#,##0.0">
                  <c:v>0</c:v>
                </c:pt>
                <c:pt idx="2643" formatCode="#,##0.0">
                  <c:v>0</c:v>
                </c:pt>
                <c:pt idx="2644" formatCode="#,##0.0">
                  <c:v>0</c:v>
                </c:pt>
                <c:pt idx="2645" formatCode="#,##0.0">
                  <c:v>0</c:v>
                </c:pt>
                <c:pt idx="2646" formatCode="#,##0.0">
                  <c:v>20.2</c:v>
                </c:pt>
                <c:pt idx="2647" formatCode="#,##0.0">
                  <c:v>20.2</c:v>
                </c:pt>
                <c:pt idx="2648" formatCode="#,##0.0">
                  <c:v>0</c:v>
                </c:pt>
                <c:pt idx="2649" formatCode="#,##0.0">
                  <c:v>0</c:v>
                </c:pt>
                <c:pt idx="2650" formatCode="#,##0.0">
                  <c:v>0</c:v>
                </c:pt>
                <c:pt idx="2651" formatCode="#,##0.0">
                  <c:v>0</c:v>
                </c:pt>
                <c:pt idx="2652" formatCode="#,##0.0">
                  <c:v>2624.098</c:v>
                </c:pt>
                <c:pt idx="2653" formatCode="#,##0.0">
                  <c:v>87.992000000000004</c:v>
                </c:pt>
                <c:pt idx="2654" formatCode="#,##0.0">
                  <c:v>52.244999999999997</c:v>
                </c:pt>
                <c:pt idx="2655" formatCode="#,##0.0">
                  <c:v>2483.8609999999999</c:v>
                </c:pt>
                <c:pt idx="2656" formatCode="#,##0.0">
                  <c:v>0</c:v>
                </c:pt>
                <c:pt idx="2657" formatCode="#,##0.0">
                  <c:v>0</c:v>
                </c:pt>
                <c:pt idx="2658" formatCode="#,##0.0">
                  <c:v>1086.806</c:v>
                </c:pt>
                <c:pt idx="2659" formatCode="#,##0.0">
                  <c:v>479.37599999999998</c:v>
                </c:pt>
                <c:pt idx="2660" formatCode="#,##0.0">
                  <c:v>607.42999999999995</c:v>
                </c:pt>
                <c:pt idx="2661" formatCode="#,##0.0">
                  <c:v>166.755</c:v>
                </c:pt>
                <c:pt idx="2662" formatCode="#,##0.0">
                  <c:v>166.755</c:v>
                </c:pt>
                <c:pt idx="2663" formatCode="#,##0.0">
                  <c:v>647.24399999999991</c:v>
                </c:pt>
                <c:pt idx="2664" formatCode="#,##0.0">
                  <c:v>4</c:v>
                </c:pt>
                <c:pt idx="2665" formatCode="#,##0.0">
                  <c:v>140.40899999999999</c:v>
                </c:pt>
                <c:pt idx="2666" formatCode="#,##0.0">
                  <c:v>502.83499999999998</c:v>
                </c:pt>
                <c:pt idx="2667" formatCode="#,##0.0">
                  <c:v>652.36500000000001</c:v>
                </c:pt>
                <c:pt idx="2668" formatCode="#,##0.0">
                  <c:v>652.36500000000001</c:v>
                </c:pt>
                <c:pt idx="2669" formatCode="#,##0.0">
                  <c:v>563.548</c:v>
                </c:pt>
                <c:pt idx="2670" formatCode="#,##0.0">
                  <c:v>53.116</c:v>
                </c:pt>
                <c:pt idx="2671" formatCode="#,##0.0">
                  <c:v>510.43200000000002</c:v>
                </c:pt>
                <c:pt idx="2672" formatCode="#,##0.0">
                  <c:v>175.57499999999999</c:v>
                </c:pt>
                <c:pt idx="2673" formatCode="#,##0.0">
                  <c:v>175.57499999999999</c:v>
                </c:pt>
                <c:pt idx="2674" formatCode="#,##0.0">
                  <c:v>138.56100000000001</c:v>
                </c:pt>
                <c:pt idx="2675" formatCode="#,##0.0">
                  <c:v>13.77</c:v>
                </c:pt>
                <c:pt idx="2676" formatCode="#,##0.0">
                  <c:v>13.77</c:v>
                </c:pt>
                <c:pt idx="2677" formatCode="#,##0.0">
                  <c:v>124.791</c:v>
                </c:pt>
                <c:pt idx="2678" formatCode="#,##0.0">
                  <c:v>0</c:v>
                </c:pt>
                <c:pt idx="2679" formatCode="#,##0.0">
                  <c:v>124.791</c:v>
                </c:pt>
                <c:pt idx="2683" formatCode="#,##0.0">
                  <c:v>1249.1819999999998</c:v>
                </c:pt>
                <c:pt idx="2684" formatCode="#,##0.0">
                  <c:v>71.926000000000002</c:v>
                </c:pt>
                <c:pt idx="2685" formatCode="#,##0.0">
                  <c:v>0</c:v>
                </c:pt>
                <c:pt idx="2686" formatCode="#,##0.0">
                  <c:v>71.926000000000002</c:v>
                </c:pt>
                <c:pt idx="2687" formatCode="#,##0.0">
                  <c:v>1.08</c:v>
                </c:pt>
                <c:pt idx="2688" formatCode="#,##0.0">
                  <c:v>1.08</c:v>
                </c:pt>
                <c:pt idx="2689" formatCode="#,##0.0">
                  <c:v>114.151</c:v>
                </c:pt>
                <c:pt idx="2690" formatCode="#,##0.0">
                  <c:v>114.151</c:v>
                </c:pt>
                <c:pt idx="2691" formatCode="#,##0.0">
                  <c:v>4.0000000000000001E-3</c:v>
                </c:pt>
                <c:pt idx="2692" formatCode="#,##0.0">
                  <c:v>4.0000000000000001E-3</c:v>
                </c:pt>
                <c:pt idx="2693" formatCode="#,##0.0">
                  <c:v>0.106</c:v>
                </c:pt>
                <c:pt idx="2694" formatCode="#,##0.0">
                  <c:v>0.106</c:v>
                </c:pt>
                <c:pt idx="2695" formatCode="#,##0.0">
                  <c:v>0</c:v>
                </c:pt>
                <c:pt idx="2696" formatCode="#,##0.0">
                  <c:v>0</c:v>
                </c:pt>
                <c:pt idx="2697" formatCode="#,##0.0">
                  <c:v>0</c:v>
                </c:pt>
                <c:pt idx="2698" formatCode="#,##0.0">
                  <c:v>0</c:v>
                </c:pt>
                <c:pt idx="2699" formatCode="#,##0.0">
                  <c:v>4.5529999999999999</c:v>
                </c:pt>
                <c:pt idx="2700" formatCode="#,##0.0">
                  <c:v>4.5529999999999999</c:v>
                </c:pt>
                <c:pt idx="2701" formatCode="#,##0.0">
                  <c:v>465.75</c:v>
                </c:pt>
                <c:pt idx="2702" formatCode="#,##0.0">
                  <c:v>465.75</c:v>
                </c:pt>
                <c:pt idx="2703" formatCode="#,##0.0">
                  <c:v>0.157</c:v>
                </c:pt>
                <c:pt idx="2704" formatCode="#,##0.0">
                  <c:v>0.157</c:v>
                </c:pt>
                <c:pt idx="2705" formatCode="#,##0.0">
                  <c:v>1E-3</c:v>
                </c:pt>
                <c:pt idx="2706" formatCode="#,##0.0">
                  <c:v>1E-3</c:v>
                </c:pt>
                <c:pt idx="2707" formatCode="#,##0.0">
                  <c:v>55.164000000000001</c:v>
                </c:pt>
                <c:pt idx="2708" formatCode="#,##0.0">
                  <c:v>55.164000000000001</c:v>
                </c:pt>
                <c:pt idx="2709" formatCode="#,##0.0">
                  <c:v>380.54599999999999</c:v>
                </c:pt>
                <c:pt idx="2710" formatCode="#,##0.0">
                  <c:v>93.61</c:v>
                </c:pt>
                <c:pt idx="2711" formatCode="#,##0.0">
                  <c:v>93.61</c:v>
                </c:pt>
                <c:pt idx="2712" formatCode="#,##0.0">
                  <c:v>62.134</c:v>
                </c:pt>
                <c:pt idx="2713" formatCode="0.0">
                  <c:v>62.134</c:v>
                </c:pt>
                <c:pt idx="2714" formatCode="#,##0.0">
                  <c:v>41.698</c:v>
                </c:pt>
                <c:pt idx="2715" formatCode="#,##0.0">
                  <c:v>27.677</c:v>
                </c:pt>
                <c:pt idx="2716" formatCode="#,##0.0">
                  <c:v>0</c:v>
                </c:pt>
                <c:pt idx="2717" formatCode="#,##0.0">
                  <c:v>27.677</c:v>
                </c:pt>
                <c:pt idx="2718" formatCode="#,##0.0">
                  <c:v>12.260999999999999</c:v>
                </c:pt>
                <c:pt idx="2719" formatCode="#,##0.0">
                  <c:v>12.260999999999999</c:v>
                </c:pt>
                <c:pt idx="2720" formatCode="#,##0.0">
                  <c:v>1.76</c:v>
                </c:pt>
                <c:pt idx="2721" formatCode="#,##0.0">
                  <c:v>1.76</c:v>
                </c:pt>
                <c:pt idx="2722" formatCode="#,##0.0">
                  <c:v>637.96500000000003</c:v>
                </c:pt>
                <c:pt idx="2723" formatCode="#,##0.0">
                  <c:v>46.768999999999998</c:v>
                </c:pt>
                <c:pt idx="2724" formatCode="#,##0.0">
                  <c:v>0</c:v>
                </c:pt>
                <c:pt idx="2725" formatCode="#,##0.0">
                  <c:v>46.768999999999998</c:v>
                </c:pt>
                <c:pt idx="2726" formatCode="#,##0.0">
                  <c:v>6.7</c:v>
                </c:pt>
                <c:pt idx="2727" formatCode="#,##0.0">
                  <c:v>6.7</c:v>
                </c:pt>
                <c:pt idx="2728" formatCode="#,##0.0">
                  <c:v>67.11</c:v>
                </c:pt>
                <c:pt idx="2729" formatCode="#,##0.0">
                  <c:v>1E-3</c:v>
                </c:pt>
                <c:pt idx="2730" formatCode="#,##0.0">
                  <c:v>67.108999999999995</c:v>
                </c:pt>
                <c:pt idx="2731" formatCode="#,##0.0">
                  <c:v>310.291</c:v>
                </c:pt>
                <c:pt idx="2732" formatCode="#,##0.0">
                  <c:v>12.015000000000001</c:v>
                </c:pt>
                <c:pt idx="2733" formatCode="#,##0.0">
                  <c:v>298.27600000000001</c:v>
                </c:pt>
                <c:pt idx="2734" formatCode="#,##0.0">
                  <c:v>199.4</c:v>
                </c:pt>
                <c:pt idx="2735" formatCode="#,##0.0">
                  <c:v>199.4</c:v>
                </c:pt>
                <c:pt idx="2736" formatCode="#,##0.0">
                  <c:v>0</c:v>
                </c:pt>
                <c:pt idx="2737" formatCode="#,##0.0">
                  <c:v>0</c:v>
                </c:pt>
                <c:pt idx="2738" formatCode="#,##0.0">
                  <c:v>7.6950000000000003</c:v>
                </c:pt>
                <c:pt idx="2739" formatCode="#,##0.0">
                  <c:v>7.6950000000000003</c:v>
                </c:pt>
                <c:pt idx="2740" formatCode="#,##0.0">
                  <c:v>0</c:v>
                </c:pt>
                <c:pt idx="2741" formatCode="#,##0.0">
                  <c:v>0</c:v>
                </c:pt>
                <c:pt idx="2742" formatCode="#,##0.0">
                  <c:v>0</c:v>
                </c:pt>
                <c:pt idx="2743" formatCode="#,##0.0">
                  <c:v>0</c:v>
                </c:pt>
                <c:pt idx="2744" formatCode="0.0">
                  <c:v>0</c:v>
                </c:pt>
                <c:pt idx="2745" formatCode="#,##0.0">
                  <c:v>8456.0763999999999</c:v>
                </c:pt>
                <c:pt idx="2746" formatCode="#,##0.0">
                  <c:v>126534.99820000002</c:v>
                </c:pt>
              </c:numCache>
            </c:numRef>
          </c:val>
        </c:ser>
        <c:ser>
          <c:idx val="11"/>
          <c:order val="11"/>
          <c:tx>
            <c:strRef>
              <c:f>Тізбе!$O$3:$O$5</c:f>
              <c:strCache>
                <c:ptCount val="1"/>
                <c:pt idx="0">
                  <c:v>           Мемлекеттік аудит объектілерінің 2025 жылға арналған тізбесі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Тізбе!$O$6:$O$2760</c:f>
              <c:numCache>
                <c:formatCode>@</c:formatCode>
                <c:ptCount val="2747"/>
                <c:pt idx="0">
                  <c:v>0</c:v>
                </c:pt>
                <c:pt idx="3" formatCode="#,##0.0">
                  <c:v>10134.6404</c:v>
                </c:pt>
                <c:pt idx="4" formatCode="#,##0.0">
                  <c:v>72.459999999999994</c:v>
                </c:pt>
                <c:pt idx="5" formatCode="#,##0.0">
                  <c:v>72.459999999999994</c:v>
                </c:pt>
                <c:pt idx="6" formatCode="#,##0.0">
                  <c:v>57.088999999999999</c:v>
                </c:pt>
                <c:pt idx="7" formatCode="#,##0.0">
                  <c:v>57.088999999999999</c:v>
                </c:pt>
                <c:pt idx="8" formatCode="#,##0.0">
                  <c:v>0</c:v>
                </c:pt>
                <c:pt idx="9" formatCode="#,##0.0">
                  <c:v>0</c:v>
                </c:pt>
                <c:pt idx="10" formatCode="#,##0.0">
                  <c:v>15.371</c:v>
                </c:pt>
                <c:pt idx="11" formatCode="#,##0.0">
                  <c:v>15.371</c:v>
                </c:pt>
                <c:pt idx="12" formatCode="#,##0.0">
                  <c:v>0</c:v>
                </c:pt>
                <c:pt idx="13" formatCode="#,##0.0">
                  <c:v>0</c:v>
                </c:pt>
                <c:pt idx="14" formatCode="#,##0.0">
                  <c:v>333.90600000000001</c:v>
                </c:pt>
                <c:pt idx="15" formatCode="#,##0.0">
                  <c:v>333.90600000000001</c:v>
                </c:pt>
                <c:pt idx="16" formatCode="#,##0.0">
                  <c:v>224.62</c:v>
                </c:pt>
                <c:pt idx="17" formatCode="#,##0.0">
                  <c:v>224.62</c:v>
                </c:pt>
                <c:pt idx="18" formatCode="#,##0.0">
                  <c:v>0</c:v>
                </c:pt>
                <c:pt idx="19" formatCode="#,##0.0">
                  <c:v>0</c:v>
                </c:pt>
                <c:pt idx="20" formatCode="#,##0.0">
                  <c:v>63.527000000000001</c:v>
                </c:pt>
                <c:pt idx="21" formatCode="#,##0.0">
                  <c:v>63.527000000000001</c:v>
                </c:pt>
                <c:pt idx="22" formatCode="#,##0.0">
                  <c:v>32.485999999999997</c:v>
                </c:pt>
                <c:pt idx="23" formatCode="#,##0.0">
                  <c:v>32.485999999999997</c:v>
                </c:pt>
                <c:pt idx="24" formatCode="#,##0.0">
                  <c:v>0</c:v>
                </c:pt>
                <c:pt idx="25" formatCode="#,##0.0">
                  <c:v>0</c:v>
                </c:pt>
                <c:pt idx="26" formatCode="#,##0.0">
                  <c:v>0</c:v>
                </c:pt>
                <c:pt idx="27" formatCode="#,##0.0">
                  <c:v>13.273</c:v>
                </c:pt>
                <c:pt idx="28" formatCode="#,##0.0">
                  <c:v>13.273</c:v>
                </c:pt>
                <c:pt idx="29" formatCode="#,##0.0">
                  <c:v>0</c:v>
                </c:pt>
                <c:pt idx="30" formatCode="#,##0.0">
                  <c:v>0</c:v>
                </c:pt>
                <c:pt idx="31" formatCode="#,##0.0">
                  <c:v>59.764000000000003</c:v>
                </c:pt>
                <c:pt idx="32" formatCode="#,##0.0">
                  <c:v>59.764000000000003</c:v>
                </c:pt>
                <c:pt idx="33" formatCode="#,##0.0">
                  <c:v>56.24</c:v>
                </c:pt>
                <c:pt idx="34" formatCode="#,##0.0">
                  <c:v>56.24</c:v>
                </c:pt>
                <c:pt idx="35" formatCode="#,##0.0">
                  <c:v>0</c:v>
                </c:pt>
                <c:pt idx="36" formatCode="#,##0.0">
                  <c:v>0</c:v>
                </c:pt>
                <c:pt idx="37" formatCode="#,##0.0">
                  <c:v>3.524</c:v>
                </c:pt>
                <c:pt idx="38" formatCode="#,##0.0">
                  <c:v>3.524</c:v>
                </c:pt>
                <c:pt idx="39" formatCode="#,##0.0">
                  <c:v>45.585000000000001</c:v>
                </c:pt>
                <c:pt idx="40" formatCode="#,##0.0">
                  <c:v>45.585000000000001</c:v>
                </c:pt>
                <c:pt idx="41" formatCode="#,##0.0">
                  <c:v>43.835000000000001</c:v>
                </c:pt>
                <c:pt idx="42" formatCode="#,##0.0">
                  <c:v>43.835000000000001</c:v>
                </c:pt>
                <c:pt idx="43" formatCode="#,##0.0">
                  <c:v>0</c:v>
                </c:pt>
                <c:pt idx="44" formatCode="#,##0.0">
                  <c:v>0</c:v>
                </c:pt>
                <c:pt idx="45" formatCode="#,##0.0">
                  <c:v>1.75</c:v>
                </c:pt>
                <c:pt idx="46" formatCode="#,##0.0">
                  <c:v>1.75</c:v>
                </c:pt>
                <c:pt idx="47" formatCode="#,##0.0">
                  <c:v>45.143000000000001</c:v>
                </c:pt>
                <c:pt idx="48" formatCode="#,##0.0">
                  <c:v>45.143000000000001</c:v>
                </c:pt>
                <c:pt idx="49" formatCode="#,##0.0">
                  <c:v>43.628999999999998</c:v>
                </c:pt>
                <c:pt idx="50" formatCode="#,##0.0">
                  <c:v>43.628999999999998</c:v>
                </c:pt>
                <c:pt idx="51" formatCode="#,##0.0">
                  <c:v>0</c:v>
                </c:pt>
                <c:pt idx="52" formatCode="#,##0.0">
                  <c:v>0</c:v>
                </c:pt>
                <c:pt idx="53" formatCode="#,##0.0">
                  <c:v>1.514</c:v>
                </c:pt>
                <c:pt idx="54" formatCode="#,##0.0">
                  <c:v>1.514</c:v>
                </c:pt>
                <c:pt idx="55" formatCode="#,##0.0">
                  <c:v>0</c:v>
                </c:pt>
                <c:pt idx="56" formatCode="#,##0.0">
                  <c:v>0</c:v>
                </c:pt>
                <c:pt idx="57" formatCode="#,##0.0">
                  <c:v>69.840999999999994</c:v>
                </c:pt>
                <c:pt idx="58" formatCode="#,##0.0">
                  <c:v>69.840999999999994</c:v>
                </c:pt>
                <c:pt idx="59" formatCode="#,##0.0">
                  <c:v>65.61</c:v>
                </c:pt>
                <c:pt idx="60" formatCode="#,##0.0">
                  <c:v>65.61</c:v>
                </c:pt>
                <c:pt idx="61" formatCode="#,##0.0">
                  <c:v>0</c:v>
                </c:pt>
                <c:pt idx="62" formatCode="#,##0.0">
                  <c:v>0</c:v>
                </c:pt>
                <c:pt idx="63" formatCode="#,##0.0">
                  <c:v>4.2309999999999999</c:v>
                </c:pt>
                <c:pt idx="64" formatCode="#,##0.0">
                  <c:v>4.2309999999999999</c:v>
                </c:pt>
                <c:pt idx="65" formatCode="#,##0.0">
                  <c:v>61.448999999999998</c:v>
                </c:pt>
                <c:pt idx="66" formatCode="#,##0.0">
                  <c:v>61.448999999999998</c:v>
                </c:pt>
                <c:pt idx="67" formatCode="#,##0.0">
                  <c:v>58.012</c:v>
                </c:pt>
                <c:pt idx="68" formatCode="#,##0.0">
                  <c:v>58.012</c:v>
                </c:pt>
                <c:pt idx="69" formatCode="#,##0.0">
                  <c:v>0</c:v>
                </c:pt>
                <c:pt idx="70" formatCode="#,##0.0">
                  <c:v>0</c:v>
                </c:pt>
                <c:pt idx="71" formatCode="#,##0.0">
                  <c:v>3.4369999999999998</c:v>
                </c:pt>
                <c:pt idx="72" formatCode="#,##0.0">
                  <c:v>3.4369999999999998</c:v>
                </c:pt>
                <c:pt idx="73" formatCode="#,##0.0">
                  <c:v>61.763000000000005</c:v>
                </c:pt>
                <c:pt idx="74" formatCode="#,##0.0">
                  <c:v>61.763000000000005</c:v>
                </c:pt>
                <c:pt idx="75" formatCode="#,##0.0">
                  <c:v>59.179000000000002</c:v>
                </c:pt>
                <c:pt idx="76" formatCode="#,##0.0">
                  <c:v>59.179000000000002</c:v>
                </c:pt>
                <c:pt idx="77" formatCode="#,##0.0">
                  <c:v>0</c:v>
                </c:pt>
                <c:pt idx="78" formatCode="#,##0.0">
                  <c:v>0</c:v>
                </c:pt>
                <c:pt idx="79" formatCode="#,##0.0">
                  <c:v>2.5840000000000001</c:v>
                </c:pt>
                <c:pt idx="80" formatCode="#,##0.0">
                  <c:v>2.5840000000000001</c:v>
                </c:pt>
                <c:pt idx="81" formatCode="#,##0.0">
                  <c:v>80.888999999999996</c:v>
                </c:pt>
                <c:pt idx="82" formatCode="#,##0.0">
                  <c:v>80.888999999999996</c:v>
                </c:pt>
                <c:pt idx="83" formatCode="#,##0.0">
                  <c:v>75.388999999999996</c:v>
                </c:pt>
                <c:pt idx="84" formatCode="#,##0.0">
                  <c:v>75.388999999999996</c:v>
                </c:pt>
                <c:pt idx="85" formatCode="#,##0.0">
                  <c:v>0</c:v>
                </c:pt>
                <c:pt idx="86" formatCode="#,##0.0">
                  <c:v>0</c:v>
                </c:pt>
                <c:pt idx="87" formatCode="#,##0.0">
                  <c:v>5.5</c:v>
                </c:pt>
                <c:pt idx="88" formatCode="#,##0.0">
                  <c:v>5.5</c:v>
                </c:pt>
                <c:pt idx="89" formatCode="#,##0.0">
                  <c:v>105.003</c:v>
                </c:pt>
                <c:pt idx="90" formatCode="#,##0.0">
                  <c:v>105.003</c:v>
                </c:pt>
                <c:pt idx="91" formatCode="#,##0.0">
                  <c:v>96.16</c:v>
                </c:pt>
                <c:pt idx="92" formatCode="#,##0.0">
                  <c:v>96.16</c:v>
                </c:pt>
                <c:pt idx="93" formatCode="#,##0.0">
                  <c:v>0</c:v>
                </c:pt>
                <c:pt idx="94" formatCode="#,##0.0">
                  <c:v>0</c:v>
                </c:pt>
                <c:pt idx="95" formatCode="#,##0.0">
                  <c:v>0</c:v>
                </c:pt>
                <c:pt idx="96" formatCode="#,##0.0">
                  <c:v>0</c:v>
                </c:pt>
                <c:pt idx="97" formatCode="#,##0.0">
                  <c:v>0</c:v>
                </c:pt>
                <c:pt idx="98" formatCode="#,##0.0">
                  <c:v>0</c:v>
                </c:pt>
                <c:pt idx="99" formatCode="#,##0.0">
                  <c:v>8.843</c:v>
                </c:pt>
                <c:pt idx="100" formatCode="#,##0.0">
                  <c:v>8.843</c:v>
                </c:pt>
                <c:pt idx="101" formatCode="#,##0.0">
                  <c:v>49.125</c:v>
                </c:pt>
                <c:pt idx="102" formatCode="#,##0.0">
                  <c:v>49.125</c:v>
                </c:pt>
                <c:pt idx="103" formatCode="#,##0.0">
                  <c:v>47.057000000000002</c:v>
                </c:pt>
                <c:pt idx="104" formatCode="#,##0.0">
                  <c:v>47.057000000000002</c:v>
                </c:pt>
                <c:pt idx="105" formatCode="#,##0.0">
                  <c:v>0</c:v>
                </c:pt>
                <c:pt idx="106" formatCode="#,##0.0">
                  <c:v>0</c:v>
                </c:pt>
                <c:pt idx="107" formatCode="#,##0.0">
                  <c:v>2.0680000000000001</c:v>
                </c:pt>
                <c:pt idx="108" formatCode="#,##0.0">
                  <c:v>2.0680000000000001</c:v>
                </c:pt>
                <c:pt idx="109" formatCode="#,##0.0">
                  <c:v>59.083999999999996</c:v>
                </c:pt>
                <c:pt idx="110" formatCode="#,##0.0">
                  <c:v>59.083999999999996</c:v>
                </c:pt>
                <c:pt idx="111" formatCode="#,##0.0">
                  <c:v>54.796999999999997</c:v>
                </c:pt>
                <c:pt idx="112" formatCode="#,##0.0">
                  <c:v>54.796999999999997</c:v>
                </c:pt>
                <c:pt idx="113" formatCode="#,##0.0">
                  <c:v>0</c:v>
                </c:pt>
                <c:pt idx="114" formatCode="#,##0.0">
                  <c:v>0</c:v>
                </c:pt>
                <c:pt idx="115" formatCode="#,##0.0">
                  <c:v>4.2869999999999999</c:v>
                </c:pt>
                <c:pt idx="116" formatCode="#,##0.0">
                  <c:v>4.2869999999999999</c:v>
                </c:pt>
                <c:pt idx="117" formatCode="#,##0.0">
                  <c:v>66.920999999999992</c:v>
                </c:pt>
                <c:pt idx="118" formatCode="#,##0.0">
                  <c:v>66.920999999999992</c:v>
                </c:pt>
                <c:pt idx="119" formatCode="#,##0.0">
                  <c:v>64.120999999999995</c:v>
                </c:pt>
                <c:pt idx="120" formatCode="#,##0.0">
                  <c:v>64.120999999999995</c:v>
                </c:pt>
                <c:pt idx="121" formatCode="#,##0.0">
                  <c:v>0</c:v>
                </c:pt>
                <c:pt idx="122" formatCode="#,##0.0">
                  <c:v>0</c:v>
                </c:pt>
                <c:pt idx="123" formatCode="#,##0.0">
                  <c:v>2.8</c:v>
                </c:pt>
                <c:pt idx="124" formatCode="#,##0.0">
                  <c:v>2.8</c:v>
                </c:pt>
                <c:pt idx="125" formatCode="#,##0.0">
                  <c:v>63.451000000000001</c:v>
                </c:pt>
                <c:pt idx="126" formatCode="#,##0.0">
                  <c:v>63.451000000000001</c:v>
                </c:pt>
                <c:pt idx="127" formatCode="#,##0.0">
                  <c:v>60.215000000000003</c:v>
                </c:pt>
                <c:pt idx="128" formatCode="#,##0.0">
                  <c:v>60.215000000000003</c:v>
                </c:pt>
                <c:pt idx="129" formatCode="#,##0.0">
                  <c:v>0</c:v>
                </c:pt>
                <c:pt idx="130" formatCode="#,##0.0">
                  <c:v>0</c:v>
                </c:pt>
                <c:pt idx="131" formatCode="#,##0.0">
                  <c:v>3.2360000000000002</c:v>
                </c:pt>
                <c:pt idx="132" formatCode="#,##0.0">
                  <c:v>3.2360000000000002</c:v>
                </c:pt>
                <c:pt idx="133" formatCode="#,##0.0">
                  <c:v>0</c:v>
                </c:pt>
                <c:pt idx="134" formatCode="#,##0.0">
                  <c:v>0</c:v>
                </c:pt>
                <c:pt idx="135" formatCode="#,##0.0">
                  <c:v>48.043999999999997</c:v>
                </c:pt>
                <c:pt idx="136" formatCode="#,##0.0">
                  <c:v>48.043999999999997</c:v>
                </c:pt>
                <c:pt idx="137" formatCode="#,##0.0">
                  <c:v>45.677999999999997</c:v>
                </c:pt>
                <c:pt idx="138" formatCode="#,##0.0">
                  <c:v>45.677999999999997</c:v>
                </c:pt>
                <c:pt idx="139" formatCode="#,##0.0">
                  <c:v>0</c:v>
                </c:pt>
                <c:pt idx="140" formatCode="#,##0.0">
                  <c:v>0</c:v>
                </c:pt>
                <c:pt idx="141" formatCode="#,##0.0">
                  <c:v>2.3660000000000001</c:v>
                </c:pt>
                <c:pt idx="142" formatCode="#,##0.0">
                  <c:v>2.3660000000000001</c:v>
                </c:pt>
                <c:pt idx="143" formatCode="#,##0.0">
                  <c:v>1334.1034</c:v>
                </c:pt>
                <c:pt idx="144" formatCode="#,##0.0">
                  <c:v>1334.1034</c:v>
                </c:pt>
                <c:pt idx="145" formatCode="#,##0.0">
                  <c:v>201.51940000000002</c:v>
                </c:pt>
                <c:pt idx="146" formatCode="#,##0.0">
                  <c:v>5.4000000000000003E-3</c:v>
                </c:pt>
                <c:pt idx="147" formatCode="#,##0.0">
                  <c:v>201.51400000000001</c:v>
                </c:pt>
                <c:pt idx="148" formatCode="#,##0.0">
                  <c:v>0</c:v>
                </c:pt>
                <c:pt idx="149" formatCode="#,##0.0">
                  <c:v>0</c:v>
                </c:pt>
                <c:pt idx="150" formatCode="#,##0.0">
                  <c:v>12.272</c:v>
                </c:pt>
                <c:pt idx="151" formatCode="#,##0.0">
                  <c:v>12.272</c:v>
                </c:pt>
                <c:pt idx="152" formatCode="#,##0.0">
                  <c:v>155.83000000000001</c:v>
                </c:pt>
                <c:pt idx="153" formatCode="#,##0.0">
                  <c:v>155.83000000000001</c:v>
                </c:pt>
                <c:pt idx="154" formatCode="#,##0.0">
                  <c:v>0</c:v>
                </c:pt>
                <c:pt idx="155" formatCode="#,##0.0">
                  <c:v>2.2109999999999999</c:v>
                </c:pt>
                <c:pt idx="156" formatCode="#,##0.0">
                  <c:v>2.2109999999999999</c:v>
                </c:pt>
                <c:pt idx="157" formatCode="#,##0.0">
                  <c:v>1.835</c:v>
                </c:pt>
                <c:pt idx="158" formatCode="#,##0.0">
                  <c:v>1.835</c:v>
                </c:pt>
                <c:pt idx="159" formatCode="#,##0.0">
                  <c:v>145.185</c:v>
                </c:pt>
                <c:pt idx="160" formatCode="#,##0.0">
                  <c:v>0</c:v>
                </c:pt>
                <c:pt idx="161" formatCode="#,##0.0">
                  <c:v>145.185</c:v>
                </c:pt>
                <c:pt idx="162" formatCode="#,##0.0">
                  <c:v>0</c:v>
                </c:pt>
                <c:pt idx="163" formatCode="#,##0.0">
                  <c:v>0</c:v>
                </c:pt>
                <c:pt idx="164" formatCode="#,##0.0">
                  <c:v>787.45100000000002</c:v>
                </c:pt>
                <c:pt idx="165" formatCode="#,##0.0">
                  <c:v>118.011</c:v>
                </c:pt>
                <c:pt idx="166" formatCode="#,##0.0">
                  <c:v>195.28700000000001</c:v>
                </c:pt>
                <c:pt idx="167" formatCode="#,##0.0">
                  <c:v>474.15300000000002</c:v>
                </c:pt>
                <c:pt idx="168" formatCode="#,##0.0">
                  <c:v>1.2</c:v>
                </c:pt>
                <c:pt idx="169" formatCode="#,##0.0">
                  <c:v>1.2</c:v>
                </c:pt>
                <c:pt idx="170" formatCode="#,##0.0">
                  <c:v>26.6</c:v>
                </c:pt>
                <c:pt idx="171" formatCode="#,##0.0">
                  <c:v>26.6</c:v>
                </c:pt>
                <c:pt idx="172" formatCode="#,##0.0">
                  <c:v>30.652000000000001</c:v>
                </c:pt>
                <c:pt idx="173" formatCode="#,##0.0">
                  <c:v>30.652000000000001</c:v>
                </c:pt>
                <c:pt idx="174" formatCode="#,##0.0">
                  <c:v>30.652000000000001</c:v>
                </c:pt>
                <c:pt idx="175" formatCode="#,##0.0">
                  <c:v>173.35399999999998</c:v>
                </c:pt>
                <c:pt idx="176" formatCode="#,##0.0">
                  <c:v>173.35399999999998</c:v>
                </c:pt>
                <c:pt idx="177" formatCode="#,##0.0">
                  <c:v>110.877</c:v>
                </c:pt>
                <c:pt idx="178" formatCode="#,##0.0">
                  <c:v>110.877</c:v>
                </c:pt>
                <c:pt idx="179" formatCode="#,##0.0">
                  <c:v>0</c:v>
                </c:pt>
                <c:pt idx="180" formatCode="#,##0.0">
                  <c:v>0</c:v>
                </c:pt>
                <c:pt idx="181" formatCode="#,##0.0">
                  <c:v>62.476999999999997</c:v>
                </c:pt>
                <c:pt idx="182" formatCode="#,##0.0">
                  <c:v>62.476999999999997</c:v>
                </c:pt>
                <c:pt idx="183" formatCode="#,##0.0">
                  <c:v>0</c:v>
                </c:pt>
                <c:pt idx="184" formatCode="#,##0.0">
                  <c:v>0</c:v>
                </c:pt>
                <c:pt idx="185" formatCode="#,##0.0">
                  <c:v>0</c:v>
                </c:pt>
                <c:pt idx="187" formatCode="#,##0.0">
                  <c:v>80.442999999999998</c:v>
                </c:pt>
                <c:pt idx="188" formatCode="#,##0.0">
                  <c:v>80.442999999999998</c:v>
                </c:pt>
                <c:pt idx="189" formatCode="#,##0.0">
                  <c:v>56.442999999999998</c:v>
                </c:pt>
                <c:pt idx="190" formatCode="#,##0.0">
                  <c:v>56.442999999999998</c:v>
                </c:pt>
                <c:pt idx="191" formatCode="#,##0.0">
                  <c:v>0</c:v>
                </c:pt>
                <c:pt idx="192" formatCode="#,##0.0">
                  <c:v>0</c:v>
                </c:pt>
                <c:pt idx="193" formatCode="#,##0.0">
                  <c:v>24</c:v>
                </c:pt>
                <c:pt idx="194" formatCode="#,##0.0">
                  <c:v>24</c:v>
                </c:pt>
                <c:pt idx="195" formatCode="#,##0.0">
                  <c:v>0</c:v>
                </c:pt>
                <c:pt idx="196" formatCode="#,##0.0">
                  <c:v>0</c:v>
                </c:pt>
                <c:pt idx="197" formatCode="#,##0.0">
                  <c:v>72.515000000000001</c:v>
                </c:pt>
                <c:pt idx="198" formatCode="#,##0.0">
                  <c:v>72.515000000000001</c:v>
                </c:pt>
                <c:pt idx="199" formatCode="#,##0.0">
                  <c:v>54.482999999999997</c:v>
                </c:pt>
                <c:pt idx="200" formatCode="#,##0.0">
                  <c:v>0</c:v>
                </c:pt>
                <c:pt idx="201" formatCode="#,##0.0">
                  <c:v>0</c:v>
                </c:pt>
                <c:pt idx="202" formatCode="#,##0.0">
                  <c:v>18.032</c:v>
                </c:pt>
                <c:pt idx="203" formatCode="#,##0.0">
                  <c:v>18.032</c:v>
                </c:pt>
                <c:pt idx="204" formatCode="#,##0.0">
                  <c:v>523.43200000000002</c:v>
                </c:pt>
                <c:pt idx="205" formatCode="#,##0.0">
                  <c:v>523.43200000000002</c:v>
                </c:pt>
                <c:pt idx="206" formatCode="#,##0.0">
                  <c:v>42.112000000000002</c:v>
                </c:pt>
                <c:pt idx="207" formatCode="#,##0.0">
                  <c:v>42.112000000000002</c:v>
                </c:pt>
                <c:pt idx="208" formatCode="#,##0.0">
                  <c:v>0</c:v>
                </c:pt>
                <c:pt idx="209" formatCode="#,##0.0">
                  <c:v>0</c:v>
                </c:pt>
                <c:pt idx="210" formatCode="#,##0.0">
                  <c:v>466.32</c:v>
                </c:pt>
                <c:pt idx="211" formatCode="#,##0.0">
                  <c:v>0.66900000000000004</c:v>
                </c:pt>
                <c:pt idx="212" formatCode="#,##0.0">
                  <c:v>465.65100000000001</c:v>
                </c:pt>
                <c:pt idx="213" formatCode="#,##0.0">
                  <c:v>0</c:v>
                </c:pt>
                <c:pt idx="214" formatCode="#,##0.0">
                  <c:v>10</c:v>
                </c:pt>
                <c:pt idx="215" formatCode="#,##0.0">
                  <c:v>10</c:v>
                </c:pt>
                <c:pt idx="216" formatCode="#,##0.0">
                  <c:v>5</c:v>
                </c:pt>
                <c:pt idx="217" formatCode="#,##0.0">
                  <c:v>5</c:v>
                </c:pt>
                <c:pt idx="218" formatCode="#,##0.0">
                  <c:v>0</c:v>
                </c:pt>
                <c:pt idx="219" formatCode="#,##0.0">
                  <c:v>0</c:v>
                </c:pt>
                <c:pt idx="222" formatCode="#,##0.0">
                  <c:v>200.81100000000001</c:v>
                </c:pt>
                <c:pt idx="223" formatCode="#,##0.0">
                  <c:v>200.81100000000001</c:v>
                </c:pt>
                <c:pt idx="224" formatCode="#,##0.0">
                  <c:v>199.21100000000001</c:v>
                </c:pt>
                <c:pt idx="225" formatCode="#,##0.0">
                  <c:v>0.16800000000000001</c:v>
                </c:pt>
                <c:pt idx="226" formatCode="#,##0.0">
                  <c:v>199.04300000000001</c:v>
                </c:pt>
                <c:pt idx="227" formatCode="#,##0.0">
                  <c:v>0</c:v>
                </c:pt>
                <c:pt idx="228" formatCode="#,##0.0">
                  <c:v>1.6</c:v>
                </c:pt>
                <c:pt idx="229" formatCode="#,##0.0">
                  <c:v>1.6</c:v>
                </c:pt>
                <c:pt idx="230" formatCode="#,##0.0">
                  <c:v>46.845999999999997</c:v>
                </c:pt>
                <c:pt idx="231" formatCode="#,##0.0">
                  <c:v>46.845999999999997</c:v>
                </c:pt>
                <c:pt idx="232" formatCode="#,##0.0">
                  <c:v>46.845999999999997</c:v>
                </c:pt>
                <c:pt idx="233" formatCode="#,##0.0">
                  <c:v>0</c:v>
                </c:pt>
                <c:pt idx="234" formatCode="#,##0.0">
                  <c:v>46.845999999999997</c:v>
                </c:pt>
                <c:pt idx="235" formatCode="#,##0.0">
                  <c:v>0</c:v>
                </c:pt>
                <c:pt idx="236" formatCode="#,##0.0">
                  <c:v>0</c:v>
                </c:pt>
                <c:pt idx="237" formatCode="#,##0.0">
                  <c:v>119.324</c:v>
                </c:pt>
                <c:pt idx="238" formatCode="#,##0.0">
                  <c:v>119.324</c:v>
                </c:pt>
                <c:pt idx="239" formatCode="#,##0.0">
                  <c:v>119.324</c:v>
                </c:pt>
                <c:pt idx="240" formatCode="#,##0.0">
                  <c:v>119.324</c:v>
                </c:pt>
                <c:pt idx="241" formatCode="#,##0.0">
                  <c:v>743.87699999999995</c:v>
                </c:pt>
                <c:pt idx="242" formatCode="#,##0.0">
                  <c:v>743.87699999999995</c:v>
                </c:pt>
                <c:pt idx="243" formatCode="#,##0.0">
                  <c:v>107.605</c:v>
                </c:pt>
                <c:pt idx="244" formatCode="#,##0.0">
                  <c:v>0</c:v>
                </c:pt>
                <c:pt idx="245" formatCode="#,##0.0">
                  <c:v>107.605</c:v>
                </c:pt>
                <c:pt idx="246" formatCode="#,##0.0">
                  <c:v>0</c:v>
                </c:pt>
                <c:pt idx="247" formatCode="#,##0.0">
                  <c:v>564.87599999999998</c:v>
                </c:pt>
                <c:pt idx="248" formatCode="#,##0.0">
                  <c:v>564.87599999999998</c:v>
                </c:pt>
                <c:pt idx="249" formatCode="#,##0.0">
                  <c:v>71.396000000000001</c:v>
                </c:pt>
                <c:pt idx="250" formatCode="#,##0.0">
                  <c:v>71.396000000000001</c:v>
                </c:pt>
                <c:pt idx="251" formatCode="#,##0.0">
                  <c:v>0</c:v>
                </c:pt>
                <c:pt idx="252" formatCode="#,##0.0">
                  <c:v>43.419000000000004</c:v>
                </c:pt>
                <c:pt idx="253" formatCode="#,##0.0">
                  <c:v>43.419000000000004</c:v>
                </c:pt>
                <c:pt idx="254" formatCode="#,##0.0">
                  <c:v>38.399000000000001</c:v>
                </c:pt>
                <c:pt idx="255" formatCode="#,##0.0">
                  <c:v>38.399000000000001</c:v>
                </c:pt>
                <c:pt idx="256" formatCode="#,##0.0">
                  <c:v>0</c:v>
                </c:pt>
                <c:pt idx="257" formatCode="#,##0.0">
                  <c:v>0</c:v>
                </c:pt>
                <c:pt idx="258" formatCode="#,##0.0">
                  <c:v>4.57</c:v>
                </c:pt>
                <c:pt idx="259" formatCode="#,##0.0">
                  <c:v>4.57</c:v>
                </c:pt>
                <c:pt idx="260" formatCode="#,##0.0">
                  <c:v>0.45</c:v>
                </c:pt>
                <c:pt idx="261" formatCode="#,##0.0">
                  <c:v>0.45</c:v>
                </c:pt>
                <c:pt idx="262" formatCode="#,##0.0">
                  <c:v>0</c:v>
                </c:pt>
                <c:pt idx="263" formatCode="#,##0.0">
                  <c:v>0</c:v>
                </c:pt>
                <c:pt idx="264" formatCode="#,##0.0">
                  <c:v>928.70899999999995</c:v>
                </c:pt>
                <c:pt idx="265" formatCode="#,##0.0">
                  <c:v>928.70899999999995</c:v>
                </c:pt>
                <c:pt idx="266" formatCode="#,##0.0">
                  <c:v>56.316000000000003</c:v>
                </c:pt>
                <c:pt idx="267" formatCode="#,##0.0">
                  <c:v>56.316000000000003</c:v>
                </c:pt>
                <c:pt idx="268" formatCode="#,##0.0">
                  <c:v>0</c:v>
                </c:pt>
                <c:pt idx="269" formatCode="#,##0.0">
                  <c:v>0</c:v>
                </c:pt>
                <c:pt idx="270" formatCode="#,##0.0">
                  <c:v>0</c:v>
                </c:pt>
                <c:pt idx="271" formatCode="#,##0.0">
                  <c:v>0</c:v>
                </c:pt>
                <c:pt idx="272" formatCode="#,##0.0">
                  <c:v>0</c:v>
                </c:pt>
                <c:pt idx="273" formatCode="#,##0.0">
                  <c:v>260.459</c:v>
                </c:pt>
                <c:pt idx="274" formatCode="#,##0.0">
                  <c:v>0</c:v>
                </c:pt>
                <c:pt idx="275" formatCode="#,##0.0">
                  <c:v>8</c:v>
                </c:pt>
                <c:pt idx="276" formatCode="#,##0.0">
                  <c:v>252.459</c:v>
                </c:pt>
                <c:pt idx="277" formatCode="#,##0.0">
                  <c:v>13.497999999999999</c:v>
                </c:pt>
                <c:pt idx="278" formatCode="#,##0.0">
                  <c:v>13.497999999999999</c:v>
                </c:pt>
                <c:pt idx="279" formatCode="#,##0.0">
                  <c:v>0</c:v>
                </c:pt>
                <c:pt idx="280" formatCode="#,##0.0">
                  <c:v>0</c:v>
                </c:pt>
                <c:pt idx="281" formatCode="#,##0.0">
                  <c:v>19.157</c:v>
                </c:pt>
                <c:pt idx="282" formatCode="#,##0.0">
                  <c:v>19.157</c:v>
                </c:pt>
                <c:pt idx="283" formatCode="#,##0.0">
                  <c:v>0</c:v>
                </c:pt>
                <c:pt idx="284" formatCode="#,##0.0">
                  <c:v>0</c:v>
                </c:pt>
                <c:pt idx="285" formatCode="#,##0.0">
                  <c:v>0</c:v>
                </c:pt>
                <c:pt idx="286" formatCode="#,##0.0">
                  <c:v>579.279</c:v>
                </c:pt>
                <c:pt idx="287" formatCode="#,##0.0">
                  <c:v>157.714</c:v>
                </c:pt>
                <c:pt idx="288" formatCode="#,##0.0">
                  <c:v>0</c:v>
                </c:pt>
                <c:pt idx="289" formatCode="#,##0.0">
                  <c:v>43.393000000000001</c:v>
                </c:pt>
                <c:pt idx="290" formatCode="#,##0.0">
                  <c:v>0</c:v>
                </c:pt>
                <c:pt idx="291" formatCode="#,##0.0">
                  <c:v>378.17200000000003</c:v>
                </c:pt>
                <c:pt idx="292" formatCode="#,##0.0">
                  <c:v>4218.5309999999999</c:v>
                </c:pt>
                <c:pt idx="293" formatCode="#,##0.0">
                  <c:v>4218.5309999999999</c:v>
                </c:pt>
                <c:pt idx="294" formatCode="#,##0.0">
                  <c:v>230.47200000000001</c:v>
                </c:pt>
                <c:pt idx="295" formatCode="#,##0.0">
                  <c:v>230.47200000000001</c:v>
                </c:pt>
                <c:pt idx="296" formatCode="#,##0.0">
                  <c:v>0</c:v>
                </c:pt>
                <c:pt idx="297" formatCode="#,##0.0">
                  <c:v>0</c:v>
                </c:pt>
                <c:pt idx="298" formatCode="#,##0.0">
                  <c:v>486.471</c:v>
                </c:pt>
                <c:pt idx="299" formatCode="#,##0.0">
                  <c:v>192.001</c:v>
                </c:pt>
                <c:pt idx="300" formatCode="#,##0.0">
                  <c:v>294.47000000000003</c:v>
                </c:pt>
                <c:pt idx="301" formatCode="#,##0.0">
                  <c:v>29.69</c:v>
                </c:pt>
                <c:pt idx="302" formatCode="#,##0.0">
                  <c:v>29.69</c:v>
                </c:pt>
                <c:pt idx="303" formatCode="#,##0.0">
                  <c:v>43.344000000000001</c:v>
                </c:pt>
                <c:pt idx="304" formatCode="#,##0.0">
                  <c:v>43.344000000000001</c:v>
                </c:pt>
                <c:pt idx="305" formatCode="#,##0.0">
                  <c:v>0</c:v>
                </c:pt>
                <c:pt idx="306" formatCode="#,##0.0">
                  <c:v>0</c:v>
                </c:pt>
                <c:pt idx="307" formatCode="#,##0.0">
                  <c:v>37.744</c:v>
                </c:pt>
                <c:pt idx="308" formatCode="#,##0.0">
                  <c:v>37.744</c:v>
                </c:pt>
                <c:pt idx="309" formatCode="#,##0.0">
                  <c:v>298.84300000000002</c:v>
                </c:pt>
                <c:pt idx="310" formatCode="#,##0.0">
                  <c:v>0</c:v>
                </c:pt>
                <c:pt idx="311" formatCode="#,##0.0">
                  <c:v>134.035</c:v>
                </c:pt>
                <c:pt idx="312" formatCode="#,##0.0">
                  <c:v>35.253</c:v>
                </c:pt>
                <c:pt idx="313" formatCode="#,##0.0">
                  <c:v>129.55500000000001</c:v>
                </c:pt>
                <c:pt idx="314" formatCode="#,##0.0">
                  <c:v>5.4649999999999999</c:v>
                </c:pt>
                <c:pt idx="315" formatCode="#,##0.0">
                  <c:v>5.4649999999999999</c:v>
                </c:pt>
                <c:pt idx="316" formatCode="#,##0.0">
                  <c:v>445.31200000000001</c:v>
                </c:pt>
                <c:pt idx="317" formatCode="#,##0.0">
                  <c:v>219.285</c:v>
                </c:pt>
                <c:pt idx="318" formatCode="#,##0.0">
                  <c:v>226.02699999999999</c:v>
                </c:pt>
                <c:pt idx="319" formatCode="#,##0.0">
                  <c:v>0</c:v>
                </c:pt>
                <c:pt idx="320" formatCode="#,##0.0">
                  <c:v>0</c:v>
                </c:pt>
                <c:pt idx="321" formatCode="#,##0.0">
                  <c:v>0</c:v>
                </c:pt>
                <c:pt idx="322" formatCode="#,##0.0">
                  <c:v>0</c:v>
                </c:pt>
                <c:pt idx="323" formatCode="#,##0.0">
                  <c:v>179.23500000000001</c:v>
                </c:pt>
                <c:pt idx="324" formatCode="#,##0.0">
                  <c:v>179.23500000000001</c:v>
                </c:pt>
                <c:pt idx="325" formatCode="#,##0.0">
                  <c:v>175.232</c:v>
                </c:pt>
                <c:pt idx="326" formatCode="#,##0.0">
                  <c:v>44.664999999999999</c:v>
                </c:pt>
                <c:pt idx="327" formatCode="#,##0.0">
                  <c:v>130.56700000000001</c:v>
                </c:pt>
                <c:pt idx="328" formatCode="#,##0.0">
                  <c:v>0</c:v>
                </c:pt>
                <c:pt idx="329" formatCode="#,##0.0">
                  <c:v>35</c:v>
                </c:pt>
                <c:pt idx="330" formatCode="#,##0.0">
                  <c:v>35</c:v>
                </c:pt>
                <c:pt idx="331" formatCode="#,##0.0">
                  <c:v>587.399</c:v>
                </c:pt>
                <c:pt idx="332" formatCode="#,##0.0">
                  <c:v>0</c:v>
                </c:pt>
                <c:pt idx="333" formatCode="#,##0.0">
                  <c:v>66.47</c:v>
                </c:pt>
                <c:pt idx="334" formatCode="#,##0.0">
                  <c:v>520.92899999999997</c:v>
                </c:pt>
                <c:pt idx="335" formatCode="#,##0.0">
                  <c:v>0</c:v>
                </c:pt>
                <c:pt idx="336" formatCode="#,##0.0">
                  <c:v>948.48800000000006</c:v>
                </c:pt>
                <c:pt idx="337" formatCode="#,##0.0">
                  <c:v>948.48800000000006</c:v>
                </c:pt>
                <c:pt idx="338" formatCode="#,##0.0">
                  <c:v>0</c:v>
                </c:pt>
                <c:pt idx="339" formatCode="#,##0.0">
                  <c:v>681.69200000000001</c:v>
                </c:pt>
                <c:pt idx="340" formatCode="#,##0.0">
                  <c:v>200</c:v>
                </c:pt>
                <c:pt idx="341" formatCode="#,##0.0">
                  <c:v>57.603000000000002</c:v>
                </c:pt>
                <c:pt idx="342" formatCode="#,##0.0">
                  <c:v>424.089</c:v>
                </c:pt>
                <c:pt idx="343" formatCode="#,##0.0">
                  <c:v>0</c:v>
                </c:pt>
                <c:pt idx="344" formatCode="#,##0.0">
                  <c:v>34.143999999999998</c:v>
                </c:pt>
                <c:pt idx="345" formatCode="#,##0.0">
                  <c:v>34.143999999999998</c:v>
                </c:pt>
                <c:pt idx="346" formatCode="#,##0.0">
                  <c:v>0</c:v>
                </c:pt>
                <c:pt idx="347" formatCode="#,##0.0">
                  <c:v>0</c:v>
                </c:pt>
                <c:pt idx="348" formatCode="#,##0.0">
                  <c:v>396.19600000000003</c:v>
                </c:pt>
                <c:pt idx="349" formatCode="#,##0.0">
                  <c:v>396.19600000000003</c:v>
                </c:pt>
                <c:pt idx="350" formatCode="#,##0.0">
                  <c:v>138.667</c:v>
                </c:pt>
                <c:pt idx="351" formatCode="#,##0.0">
                  <c:v>138.667</c:v>
                </c:pt>
                <c:pt idx="352" formatCode="#,##0.0">
                  <c:v>198.178</c:v>
                </c:pt>
                <c:pt idx="353" formatCode="#,##0.0">
                  <c:v>198.178</c:v>
                </c:pt>
                <c:pt idx="354" formatCode="#,##0.0">
                  <c:v>51.74</c:v>
                </c:pt>
                <c:pt idx="355" formatCode="#,##0.0">
                  <c:v>51.74</c:v>
                </c:pt>
                <c:pt idx="356" formatCode="#,##0.0">
                  <c:v>7.6109999999999998</c:v>
                </c:pt>
                <c:pt idx="357" formatCode="#,##0.0">
                  <c:v>7.6109999999999998</c:v>
                </c:pt>
                <c:pt idx="360" formatCode="#,##0.0">
                  <c:v>5155.473</c:v>
                </c:pt>
                <c:pt idx="361" formatCode="#,##0.0">
                  <c:v>1083.0729999999999</c:v>
                </c:pt>
                <c:pt idx="362" formatCode="#,##0.0">
                  <c:v>206.715</c:v>
                </c:pt>
                <c:pt idx="363" formatCode="#,##0.0">
                  <c:v>0</c:v>
                </c:pt>
                <c:pt idx="364" formatCode="#,##0.0">
                  <c:v>206.715</c:v>
                </c:pt>
                <c:pt idx="365" formatCode="#,##0.0">
                  <c:v>0</c:v>
                </c:pt>
                <c:pt idx="366" formatCode="#,##0.0">
                  <c:v>0</c:v>
                </c:pt>
                <c:pt idx="367" formatCode="#,##0.0">
                  <c:v>371.584</c:v>
                </c:pt>
                <c:pt idx="368" formatCode="#,##0.0">
                  <c:v>371.584</c:v>
                </c:pt>
                <c:pt idx="369" formatCode="#,##0.0">
                  <c:v>0</c:v>
                </c:pt>
                <c:pt idx="370" formatCode="#,##0.0">
                  <c:v>4.774</c:v>
                </c:pt>
                <c:pt idx="371" formatCode="#,##0.0">
                  <c:v>4.774</c:v>
                </c:pt>
                <c:pt idx="372" formatCode="#,##0.0">
                  <c:v>0</c:v>
                </c:pt>
                <c:pt idx="373" formatCode="#,##0.0">
                  <c:v>500</c:v>
                </c:pt>
                <c:pt idx="374" formatCode="#,##0.0">
                  <c:v>500</c:v>
                </c:pt>
                <c:pt idx="375" formatCode="#,##0.0">
                  <c:v>0</c:v>
                </c:pt>
                <c:pt idx="376" formatCode="#,##0.0">
                  <c:v>0</c:v>
                </c:pt>
                <c:pt idx="377" formatCode="#,##0.0">
                  <c:v>0</c:v>
                </c:pt>
                <c:pt idx="378" formatCode="#,##0.0">
                  <c:v>1271.664</c:v>
                </c:pt>
                <c:pt idx="379" formatCode="#,##0.0">
                  <c:v>1271.664</c:v>
                </c:pt>
                <c:pt idx="380" formatCode="#,##0.0">
                  <c:v>411.44099999999997</c:v>
                </c:pt>
                <c:pt idx="381" formatCode="#,##0.0">
                  <c:v>860.22299999999996</c:v>
                </c:pt>
                <c:pt idx="382" formatCode="#,##0.0">
                  <c:v>0</c:v>
                </c:pt>
                <c:pt idx="383" formatCode="#,##0.0">
                  <c:v>0</c:v>
                </c:pt>
                <c:pt idx="384" formatCode="#,##0.0">
                  <c:v>0</c:v>
                </c:pt>
                <c:pt idx="385" formatCode="#,##0.0">
                  <c:v>0</c:v>
                </c:pt>
                <c:pt idx="386" formatCode="#,##0.0">
                  <c:v>623.30200000000002</c:v>
                </c:pt>
                <c:pt idx="387" formatCode="#,##0.0">
                  <c:v>623.30200000000002</c:v>
                </c:pt>
                <c:pt idx="388" formatCode="#,##0.0">
                  <c:v>106.943</c:v>
                </c:pt>
                <c:pt idx="389" formatCode="#,##0.0">
                  <c:v>516.35900000000004</c:v>
                </c:pt>
                <c:pt idx="390" formatCode="#,##0.0">
                  <c:v>0</c:v>
                </c:pt>
                <c:pt idx="391" formatCode="#,##0.0">
                  <c:v>0</c:v>
                </c:pt>
                <c:pt idx="392" formatCode="#,##0.0">
                  <c:v>0</c:v>
                </c:pt>
                <c:pt idx="393" formatCode="#,##0.0">
                  <c:v>0</c:v>
                </c:pt>
                <c:pt idx="394" formatCode="#,##0.0">
                  <c:v>0</c:v>
                </c:pt>
                <c:pt idx="395" formatCode="#,##0.0">
                  <c:v>275.15899999999999</c:v>
                </c:pt>
                <c:pt idx="396" formatCode="#,##0.0">
                  <c:v>275.15899999999999</c:v>
                </c:pt>
                <c:pt idx="397" formatCode="#,##0.0">
                  <c:v>100.431</c:v>
                </c:pt>
                <c:pt idx="398" formatCode="#,##0.0">
                  <c:v>174.72800000000001</c:v>
                </c:pt>
                <c:pt idx="399" formatCode="#,##0.0">
                  <c:v>0</c:v>
                </c:pt>
                <c:pt idx="400" formatCode="#,##0.0">
                  <c:v>0</c:v>
                </c:pt>
                <c:pt idx="401" formatCode="#,##0.0">
                  <c:v>0</c:v>
                </c:pt>
                <c:pt idx="402" formatCode="#,##0.0">
                  <c:v>0</c:v>
                </c:pt>
                <c:pt idx="403" formatCode="#,##0.0">
                  <c:v>0</c:v>
                </c:pt>
                <c:pt idx="404" formatCode="#,##0.0">
                  <c:v>0</c:v>
                </c:pt>
                <c:pt idx="405" formatCode="#,##0.0">
                  <c:v>680.26800000000003</c:v>
                </c:pt>
                <c:pt idx="406" formatCode="#,##0.0">
                  <c:v>676.49</c:v>
                </c:pt>
                <c:pt idx="407" formatCode="#,##0.0">
                  <c:v>126.166</c:v>
                </c:pt>
                <c:pt idx="408" formatCode="#,##0.0">
                  <c:v>550.32399999999996</c:v>
                </c:pt>
                <c:pt idx="409" formatCode="#,##0.0">
                  <c:v>0</c:v>
                </c:pt>
                <c:pt idx="410" formatCode="#,##0.0">
                  <c:v>0</c:v>
                </c:pt>
                <c:pt idx="411" formatCode="#,##0.0">
                  <c:v>3.7779999999999996</c:v>
                </c:pt>
                <c:pt idx="412" formatCode="#,##0.0">
                  <c:v>1.361</c:v>
                </c:pt>
                <c:pt idx="413" formatCode="#,##0.0">
                  <c:v>2.4169999999999998</c:v>
                </c:pt>
                <c:pt idx="414" formatCode="#,##0.0">
                  <c:v>0</c:v>
                </c:pt>
                <c:pt idx="415" formatCode="#,##0.0">
                  <c:v>0</c:v>
                </c:pt>
                <c:pt idx="416" formatCode="#,##0.0">
                  <c:v>0</c:v>
                </c:pt>
                <c:pt idx="417" formatCode="#,##0.0">
                  <c:v>0</c:v>
                </c:pt>
                <c:pt idx="418" formatCode="#,##0.0">
                  <c:v>0</c:v>
                </c:pt>
                <c:pt idx="419" formatCode="#,##0.0">
                  <c:v>718.56499999999994</c:v>
                </c:pt>
                <c:pt idx="420" formatCode="#,##0.0">
                  <c:v>718.56499999999994</c:v>
                </c:pt>
                <c:pt idx="421" formatCode="#,##0.0">
                  <c:v>157.31299999999999</c:v>
                </c:pt>
                <c:pt idx="422" formatCode="#,##0.0">
                  <c:v>561.25199999999995</c:v>
                </c:pt>
                <c:pt idx="423" formatCode="#,##0.0">
                  <c:v>0</c:v>
                </c:pt>
                <c:pt idx="424" formatCode="#,##0.0">
                  <c:v>0</c:v>
                </c:pt>
                <c:pt idx="425" formatCode="#,##0.0">
                  <c:v>0</c:v>
                </c:pt>
                <c:pt idx="426" formatCode="#,##0.0">
                  <c:v>0</c:v>
                </c:pt>
                <c:pt idx="427" formatCode="#,##0.0">
                  <c:v>0</c:v>
                </c:pt>
                <c:pt idx="428" formatCode="#,##0.0">
                  <c:v>0</c:v>
                </c:pt>
                <c:pt idx="429" formatCode="#,##0.0">
                  <c:v>503.44200000000001</c:v>
                </c:pt>
                <c:pt idx="430" formatCode="#,##0.0">
                  <c:v>495.95300000000003</c:v>
                </c:pt>
                <c:pt idx="431" formatCode="#,##0.0">
                  <c:v>103.557</c:v>
                </c:pt>
                <c:pt idx="432" formatCode="#,##0.0">
                  <c:v>392.39600000000002</c:v>
                </c:pt>
                <c:pt idx="433" formatCode="#,##0.0">
                  <c:v>0</c:v>
                </c:pt>
                <c:pt idx="434" formatCode="#,##0.0">
                  <c:v>0</c:v>
                </c:pt>
                <c:pt idx="435" formatCode="#,##0.0">
                  <c:v>7.4889999999999999</c:v>
                </c:pt>
                <c:pt idx="436" formatCode="#,##0.0">
                  <c:v>2.968</c:v>
                </c:pt>
                <c:pt idx="437" formatCode="#,##0.0">
                  <c:v>4.5209999999999999</c:v>
                </c:pt>
                <c:pt idx="438" formatCode="#,##0.0">
                  <c:v>0</c:v>
                </c:pt>
                <c:pt idx="439" formatCode="#,##0.0">
                  <c:v>0</c:v>
                </c:pt>
                <c:pt idx="440" formatCode="#,##0.0">
                  <c:v>0</c:v>
                </c:pt>
                <c:pt idx="441" formatCode="#,##0.0">
                  <c:v>0</c:v>
                </c:pt>
                <c:pt idx="442" formatCode="#,##0.0">
                  <c:v>0</c:v>
                </c:pt>
                <c:pt idx="443" formatCode="#,##0.0">
                  <c:v>8445.7610000000004</c:v>
                </c:pt>
                <c:pt idx="444" formatCode="#,##0.0">
                  <c:v>8445.7610000000004</c:v>
                </c:pt>
                <c:pt idx="445" formatCode="#,##0.0">
                  <c:v>173.441</c:v>
                </c:pt>
                <c:pt idx="446" formatCode="#,##0.0">
                  <c:v>173.441</c:v>
                </c:pt>
                <c:pt idx="447" formatCode="#,##0.0">
                  <c:v>4.4669999999999996</c:v>
                </c:pt>
                <c:pt idx="448" formatCode="#,##0.0">
                  <c:v>4.4669999999999996</c:v>
                </c:pt>
                <c:pt idx="449" formatCode="#,##0.0">
                  <c:v>0.14499999999999999</c:v>
                </c:pt>
                <c:pt idx="450" formatCode="#,##0.0">
                  <c:v>0.14499999999999999</c:v>
                </c:pt>
                <c:pt idx="451" formatCode="#,##0.0">
                  <c:v>88.38</c:v>
                </c:pt>
                <c:pt idx="452" formatCode="#,##0.0">
                  <c:v>88.38</c:v>
                </c:pt>
                <c:pt idx="453" formatCode="#,##0.0">
                  <c:v>17.184999999999999</c:v>
                </c:pt>
                <c:pt idx="454" formatCode="#,##0.0">
                  <c:v>17.184999999999999</c:v>
                </c:pt>
                <c:pt idx="455" formatCode="#,##0.0">
                  <c:v>508.64800000000002</c:v>
                </c:pt>
                <c:pt idx="456" formatCode="#,##0.0">
                  <c:v>508.64800000000002</c:v>
                </c:pt>
                <c:pt idx="457" formatCode="#,##0.0">
                  <c:v>30.414000000000001</c:v>
                </c:pt>
                <c:pt idx="458" formatCode="#,##0.0">
                  <c:v>30.414000000000001</c:v>
                </c:pt>
                <c:pt idx="459" formatCode="#,##0.0">
                  <c:v>6024.6880000000001</c:v>
                </c:pt>
                <c:pt idx="460" formatCode="#,##0.0">
                  <c:v>1514.345</c:v>
                </c:pt>
                <c:pt idx="461" formatCode="#,##0.0">
                  <c:v>4510.3429999999998</c:v>
                </c:pt>
                <c:pt idx="462" formatCode="#,##0.0">
                  <c:v>0</c:v>
                </c:pt>
                <c:pt idx="463" formatCode="#,##0.0">
                  <c:v>0</c:v>
                </c:pt>
                <c:pt idx="464" formatCode="#,##0.0">
                  <c:v>19</c:v>
                </c:pt>
                <c:pt idx="465" formatCode="#,##0.0">
                  <c:v>19</c:v>
                </c:pt>
                <c:pt idx="466" formatCode="#,##0.0">
                  <c:v>701.01499999999999</c:v>
                </c:pt>
                <c:pt idx="467" formatCode="#,##0.0">
                  <c:v>701.01499999999999</c:v>
                </c:pt>
                <c:pt idx="468" formatCode="#,##0.0">
                  <c:v>224.24299999999999</c:v>
                </c:pt>
                <c:pt idx="469" formatCode="#,##0.0">
                  <c:v>224.24299999999999</c:v>
                </c:pt>
                <c:pt idx="470" formatCode="#,##0.0">
                  <c:v>28.053000000000001</c:v>
                </c:pt>
                <c:pt idx="471" formatCode="#,##0.0">
                  <c:v>28.053000000000001</c:v>
                </c:pt>
                <c:pt idx="472" formatCode="#,##0.0">
                  <c:v>11.614000000000001</c:v>
                </c:pt>
                <c:pt idx="473" formatCode="#,##0.0">
                  <c:v>11.614000000000001</c:v>
                </c:pt>
                <c:pt idx="474" formatCode="#,##0.0">
                  <c:v>56.03</c:v>
                </c:pt>
                <c:pt idx="475" formatCode="#,##0.0">
                  <c:v>56.03</c:v>
                </c:pt>
                <c:pt idx="476" formatCode="#,##0.0">
                  <c:v>558.43799999999999</c:v>
                </c:pt>
                <c:pt idx="477" formatCode="#,##0.0">
                  <c:v>558.43799999999999</c:v>
                </c:pt>
                <c:pt idx="478" formatCode="#,##0.0">
                  <c:v>29127.819999999996</c:v>
                </c:pt>
                <c:pt idx="479" formatCode="#,##0.0">
                  <c:v>29127.819999999996</c:v>
                </c:pt>
                <c:pt idx="480" formatCode="#,##0.0">
                  <c:v>292.68799999999999</c:v>
                </c:pt>
                <c:pt idx="481" formatCode="#,##0.0">
                  <c:v>292.68799999999999</c:v>
                </c:pt>
                <c:pt idx="482" formatCode="#,##0.0">
                  <c:v>144.971</c:v>
                </c:pt>
                <c:pt idx="483" formatCode="#,##0.0">
                  <c:v>144.971</c:v>
                </c:pt>
                <c:pt idx="484" formatCode="#,##0.0">
                  <c:v>49.319000000000003</c:v>
                </c:pt>
                <c:pt idx="485" formatCode="#,##0.0">
                  <c:v>49.319000000000003</c:v>
                </c:pt>
                <c:pt idx="486" formatCode="#,##0.0">
                  <c:v>122.41200000000001</c:v>
                </c:pt>
                <c:pt idx="487" formatCode="#,##0.0">
                  <c:v>122.41200000000001</c:v>
                </c:pt>
                <c:pt idx="488" formatCode="#,##0.0">
                  <c:v>78.340999999999994</c:v>
                </c:pt>
                <c:pt idx="489" formatCode="#,##0.0">
                  <c:v>78.340999999999994</c:v>
                </c:pt>
                <c:pt idx="490" formatCode="#,##0.0">
                  <c:v>54.6</c:v>
                </c:pt>
                <c:pt idx="491" formatCode="#,##0.0">
                  <c:v>54.6</c:v>
                </c:pt>
                <c:pt idx="492" formatCode="#,##0.0">
                  <c:v>109.5</c:v>
                </c:pt>
                <c:pt idx="493" formatCode="#,##0.0">
                  <c:v>109.5</c:v>
                </c:pt>
                <c:pt idx="494" formatCode="#,##0.0">
                  <c:v>7418.3819999999996</c:v>
                </c:pt>
                <c:pt idx="495" formatCode="#,##0.0">
                  <c:v>7418.3819999999996</c:v>
                </c:pt>
                <c:pt idx="496" formatCode="#,##0.0">
                  <c:v>111.39500000000001</c:v>
                </c:pt>
                <c:pt idx="497" formatCode="#,##0.0">
                  <c:v>0.28699999999999998</c:v>
                </c:pt>
                <c:pt idx="498" formatCode="#,##0.0">
                  <c:v>111.108</c:v>
                </c:pt>
                <c:pt idx="499" formatCode="#,##0.0">
                  <c:v>12201.791999999999</c:v>
                </c:pt>
                <c:pt idx="500" formatCode="#,##0.0">
                  <c:v>12201.791999999999</c:v>
                </c:pt>
                <c:pt idx="501" formatCode="#,##0.0">
                  <c:v>0</c:v>
                </c:pt>
                <c:pt idx="502" formatCode="#,##0.0">
                  <c:v>0</c:v>
                </c:pt>
                <c:pt idx="503" formatCode="#,##0.0">
                  <c:v>0</c:v>
                </c:pt>
                <c:pt idx="504" formatCode="#,##0.0">
                  <c:v>96.858000000000004</c:v>
                </c:pt>
                <c:pt idx="505" formatCode="#,##0.0">
                  <c:v>96.858000000000004</c:v>
                </c:pt>
                <c:pt idx="506" formatCode="#,##0.0">
                  <c:v>4591.8310000000001</c:v>
                </c:pt>
                <c:pt idx="507" formatCode="#,##0.0">
                  <c:v>4591.8310000000001</c:v>
                </c:pt>
                <c:pt idx="508" formatCode="#,##0.0">
                  <c:v>0.47599999999999998</c:v>
                </c:pt>
                <c:pt idx="509" formatCode="#,##0.0">
                  <c:v>0.47599999999999998</c:v>
                </c:pt>
                <c:pt idx="510" formatCode="#,##0.0">
                  <c:v>1952.316</c:v>
                </c:pt>
                <c:pt idx="511" formatCode="#,##0.0">
                  <c:v>0</c:v>
                </c:pt>
                <c:pt idx="512" formatCode="#,##0.0">
                  <c:v>1952.316</c:v>
                </c:pt>
                <c:pt idx="513" formatCode="#,##0.0">
                  <c:v>45.151000000000003</c:v>
                </c:pt>
                <c:pt idx="514" formatCode="#,##0.0">
                  <c:v>45.151000000000003</c:v>
                </c:pt>
                <c:pt idx="515" formatCode="#,##0.0">
                  <c:v>1328.848</c:v>
                </c:pt>
                <c:pt idx="516" formatCode="#,##0.0">
                  <c:v>1328.848</c:v>
                </c:pt>
                <c:pt idx="517" formatCode="#,##0.0">
                  <c:v>312.584</c:v>
                </c:pt>
                <c:pt idx="518" formatCode="#,##0.0">
                  <c:v>312.584</c:v>
                </c:pt>
                <c:pt idx="519" formatCode="#,##0.0">
                  <c:v>0</c:v>
                </c:pt>
                <c:pt idx="520" formatCode="#,##0.0">
                  <c:v>0</c:v>
                </c:pt>
                <c:pt idx="521" formatCode="#,##0.0">
                  <c:v>150.721</c:v>
                </c:pt>
                <c:pt idx="522" formatCode="#,##0.0">
                  <c:v>150.721</c:v>
                </c:pt>
                <c:pt idx="523" formatCode="#,##0.0">
                  <c:v>65.635000000000005</c:v>
                </c:pt>
                <c:pt idx="524" formatCode="#,##0.0">
                  <c:v>111395</c:v>
                </c:pt>
                <c:pt idx="525" formatCode="#,##0.0">
                  <c:v>111395</c:v>
                </c:pt>
                <c:pt idx="526" formatCode="#,##0.0">
                  <c:v>0.28699999999999998</c:v>
                </c:pt>
                <c:pt idx="527" formatCode="#,##0.0">
                  <c:v>111.108</c:v>
                </c:pt>
                <c:pt idx="570" formatCode="#,##0.0">
                  <c:v>44417.933399999994</c:v>
                </c:pt>
                <c:pt idx="572" formatCode="#,##0.0">
                  <c:v>17818.246999999999</c:v>
                </c:pt>
                <c:pt idx="573" formatCode="#,##0.0">
                  <c:v>51.84</c:v>
                </c:pt>
                <c:pt idx="574" formatCode="#,##0.0">
                  <c:v>51.508000000000003</c:v>
                </c:pt>
                <c:pt idx="575" formatCode="#,##0.0">
                  <c:v>0</c:v>
                </c:pt>
                <c:pt idx="576" formatCode="#,##0.0">
                  <c:v>51.508000000000003</c:v>
                </c:pt>
                <c:pt idx="577" formatCode="#,##0.0">
                  <c:v>0</c:v>
                </c:pt>
                <c:pt idx="578" formatCode="#,##0.0">
                  <c:v>0</c:v>
                </c:pt>
                <c:pt idx="579" formatCode="#,##0.0">
                  <c:v>0.33200000000000002</c:v>
                </c:pt>
                <c:pt idx="580" formatCode="#,##0.0">
                  <c:v>0.33200000000000002</c:v>
                </c:pt>
                <c:pt idx="581" formatCode="#,##0.0">
                  <c:v>336.37599999999998</c:v>
                </c:pt>
                <c:pt idx="582" formatCode="#,##0.0">
                  <c:v>266.476</c:v>
                </c:pt>
                <c:pt idx="583" formatCode="#,##0.0">
                  <c:v>1.476</c:v>
                </c:pt>
                <c:pt idx="584" formatCode="#,##0.0">
                  <c:v>265</c:v>
                </c:pt>
                <c:pt idx="585" formatCode="#,##0.0">
                  <c:v>0</c:v>
                </c:pt>
                <c:pt idx="586" formatCode="#,##0.0">
                  <c:v>0</c:v>
                </c:pt>
                <c:pt idx="587" formatCode="#,##0.0">
                  <c:v>9.5</c:v>
                </c:pt>
                <c:pt idx="588" formatCode="#,##0.0">
                  <c:v>9.5</c:v>
                </c:pt>
                <c:pt idx="589" formatCode="#,##0.0">
                  <c:v>22.4</c:v>
                </c:pt>
                <c:pt idx="590" formatCode="#,##0.0">
                  <c:v>0</c:v>
                </c:pt>
                <c:pt idx="591" formatCode="#,##0.0">
                  <c:v>22.4</c:v>
                </c:pt>
                <c:pt idx="592" formatCode="#,##0.0">
                  <c:v>0</c:v>
                </c:pt>
                <c:pt idx="593" formatCode="#,##0.0">
                  <c:v>0</c:v>
                </c:pt>
                <c:pt idx="594" formatCode="#,##0.0">
                  <c:v>35.4</c:v>
                </c:pt>
                <c:pt idx="595" formatCode="#,##0.0">
                  <c:v>35.4</c:v>
                </c:pt>
                <c:pt idx="596" formatCode="#,##0.0">
                  <c:v>2.6</c:v>
                </c:pt>
                <c:pt idx="597" formatCode="#,##0.0">
                  <c:v>2.6</c:v>
                </c:pt>
                <c:pt idx="598" formatCode="#,##0.0">
                  <c:v>219.79499999999999</c:v>
                </c:pt>
                <c:pt idx="599" formatCode="#,##0.0">
                  <c:v>57.265000000000001</c:v>
                </c:pt>
                <c:pt idx="600" formatCode="#,##0.0">
                  <c:v>0</c:v>
                </c:pt>
                <c:pt idx="601" formatCode="#,##0.0">
                  <c:v>57.265000000000001</c:v>
                </c:pt>
                <c:pt idx="602" formatCode="#,##0.0">
                  <c:v>0</c:v>
                </c:pt>
                <c:pt idx="603" formatCode="#,##0.0">
                  <c:v>0.05</c:v>
                </c:pt>
                <c:pt idx="604" formatCode="#,##0.0">
                  <c:v>0.05</c:v>
                </c:pt>
                <c:pt idx="605" formatCode="#,##0.0">
                  <c:v>32.576000000000001</c:v>
                </c:pt>
                <c:pt idx="606" formatCode="#,##0.0">
                  <c:v>32.576000000000001</c:v>
                </c:pt>
                <c:pt idx="607" formatCode="#,##0.0">
                  <c:v>3</c:v>
                </c:pt>
                <c:pt idx="608" formatCode="#,##0.0">
                  <c:v>3</c:v>
                </c:pt>
                <c:pt idx="609" formatCode="#,##0.0">
                  <c:v>52.733000000000004</c:v>
                </c:pt>
                <c:pt idx="610" formatCode="#,##0.0">
                  <c:v>21.817</c:v>
                </c:pt>
                <c:pt idx="611" formatCode="#,##0.0">
                  <c:v>30.916</c:v>
                </c:pt>
                <c:pt idx="612" formatCode="#,##0.0">
                  <c:v>71.920999999999992</c:v>
                </c:pt>
                <c:pt idx="613" formatCode="#,##0.0">
                  <c:v>36.973999999999997</c:v>
                </c:pt>
                <c:pt idx="614" formatCode="#,##0.0">
                  <c:v>34.947000000000003</c:v>
                </c:pt>
                <c:pt idx="615" formatCode="#,##0.0">
                  <c:v>2.2000000000000002</c:v>
                </c:pt>
                <c:pt idx="616" formatCode="#,##0.0">
                  <c:v>2.2000000000000002</c:v>
                </c:pt>
                <c:pt idx="617" formatCode="#,##0.0">
                  <c:v>0</c:v>
                </c:pt>
                <c:pt idx="618" formatCode="#,##0.0">
                  <c:v>0.05</c:v>
                </c:pt>
                <c:pt idx="619" formatCode="#,##0.0">
                  <c:v>0.05</c:v>
                </c:pt>
                <c:pt idx="620" formatCode="#,##0.0">
                  <c:v>70.515000000000001</c:v>
                </c:pt>
                <c:pt idx="621" formatCode="#,##0.0">
                  <c:v>59.602000000000004</c:v>
                </c:pt>
                <c:pt idx="622" formatCode="#,##0.0">
                  <c:v>0</c:v>
                </c:pt>
                <c:pt idx="623" formatCode="#,##0.0">
                  <c:v>35.289000000000001</c:v>
                </c:pt>
                <c:pt idx="624" formatCode="#,##0.0">
                  <c:v>24.312999999999999</c:v>
                </c:pt>
                <c:pt idx="625" formatCode="#,##0.0">
                  <c:v>0</c:v>
                </c:pt>
                <c:pt idx="626" formatCode="#,##0.0">
                  <c:v>0</c:v>
                </c:pt>
                <c:pt idx="627" formatCode="#,##0.0">
                  <c:v>0</c:v>
                </c:pt>
                <c:pt idx="628" formatCode="#,##0.0">
                  <c:v>8.0920000000000005</c:v>
                </c:pt>
                <c:pt idx="629" formatCode="#,##0.0">
                  <c:v>8.0920000000000005</c:v>
                </c:pt>
                <c:pt idx="630" formatCode="#,##0.0">
                  <c:v>0.70099999999999996</c:v>
                </c:pt>
                <c:pt idx="631" formatCode="#,##0.0">
                  <c:v>0.70099999999999996</c:v>
                </c:pt>
                <c:pt idx="632" formatCode="#,##0.0">
                  <c:v>1.5</c:v>
                </c:pt>
                <c:pt idx="633" formatCode="#,##0.0">
                  <c:v>1.5</c:v>
                </c:pt>
                <c:pt idx="634" formatCode="#,##0.0">
                  <c:v>0</c:v>
                </c:pt>
                <c:pt idx="635" formatCode="#,##0.0">
                  <c:v>0.62</c:v>
                </c:pt>
                <c:pt idx="636" formatCode="#,##0.0">
                  <c:v>0.62</c:v>
                </c:pt>
                <c:pt idx="637" formatCode="#,##0.0">
                  <c:v>0</c:v>
                </c:pt>
                <c:pt idx="638" formatCode="#,##0.0">
                  <c:v>0</c:v>
                </c:pt>
                <c:pt idx="639" formatCode="#,##0.0">
                  <c:v>153.81700000000004</c:v>
                </c:pt>
                <c:pt idx="640" formatCode="#,##0.0">
                  <c:v>55.277999999999999</c:v>
                </c:pt>
                <c:pt idx="641" formatCode="#,##0.0">
                  <c:v>0</c:v>
                </c:pt>
                <c:pt idx="642" formatCode="#,##0.0">
                  <c:v>43.658999999999999</c:v>
                </c:pt>
                <c:pt idx="643" formatCode="#,##0.0">
                  <c:v>11.619</c:v>
                </c:pt>
                <c:pt idx="644" formatCode="#,##0.0">
                  <c:v>0</c:v>
                </c:pt>
                <c:pt idx="645" formatCode="#,##0.0">
                  <c:v>0.05</c:v>
                </c:pt>
                <c:pt idx="646" formatCode="#,##0.0">
                  <c:v>0.05</c:v>
                </c:pt>
                <c:pt idx="647" formatCode="#,##0.0">
                  <c:v>40.585000000000001</c:v>
                </c:pt>
                <c:pt idx="648" formatCode="#,##0.0">
                  <c:v>21.706</c:v>
                </c:pt>
                <c:pt idx="649" formatCode="#,##0.0">
                  <c:v>18.879000000000001</c:v>
                </c:pt>
                <c:pt idx="650" formatCode="#,##0.0">
                  <c:v>1.3</c:v>
                </c:pt>
                <c:pt idx="651" formatCode="#,##0.0">
                  <c:v>1.3</c:v>
                </c:pt>
                <c:pt idx="652" formatCode="#,##0.0">
                  <c:v>34.646000000000001</c:v>
                </c:pt>
                <c:pt idx="653" formatCode="#,##0.0">
                  <c:v>3.6459999999999999</c:v>
                </c:pt>
                <c:pt idx="654" formatCode="#,##0.0">
                  <c:v>31</c:v>
                </c:pt>
                <c:pt idx="655" formatCode="#,##0.0">
                  <c:v>21.693000000000001</c:v>
                </c:pt>
                <c:pt idx="656" formatCode="#,##0.0">
                  <c:v>3.6930000000000001</c:v>
                </c:pt>
                <c:pt idx="657" formatCode="#,##0.0">
                  <c:v>18</c:v>
                </c:pt>
                <c:pt idx="658" formatCode="#,##0.0">
                  <c:v>0.215</c:v>
                </c:pt>
                <c:pt idx="659" formatCode="#,##0.0">
                  <c:v>0.215</c:v>
                </c:pt>
                <c:pt idx="660" formatCode="#,##0.0">
                  <c:v>0.05</c:v>
                </c:pt>
                <c:pt idx="661" formatCode="#,##0.0">
                  <c:v>0.05</c:v>
                </c:pt>
                <c:pt idx="662" formatCode="#,##0.0">
                  <c:v>36.43</c:v>
                </c:pt>
                <c:pt idx="663" formatCode="#,##0.0">
                  <c:v>30.675000000000001</c:v>
                </c:pt>
                <c:pt idx="664" formatCode="#,##0.0">
                  <c:v>0</c:v>
                </c:pt>
                <c:pt idx="665" formatCode="#,##0.0">
                  <c:v>27.367000000000001</c:v>
                </c:pt>
                <c:pt idx="666" formatCode="#,##0.0">
                  <c:v>3.3079999999999998</c:v>
                </c:pt>
                <c:pt idx="667" formatCode="#,##0.0">
                  <c:v>0</c:v>
                </c:pt>
                <c:pt idx="668" formatCode="#,##0.0">
                  <c:v>0.05</c:v>
                </c:pt>
                <c:pt idx="669" formatCode="#,##0.0">
                  <c:v>0.05</c:v>
                </c:pt>
                <c:pt idx="670" formatCode="#,##0.0">
                  <c:v>4.7539999999999996</c:v>
                </c:pt>
                <c:pt idx="671" formatCode="#,##0.0">
                  <c:v>4.7539999999999996</c:v>
                </c:pt>
                <c:pt idx="672" formatCode="#,##0.0">
                  <c:v>0.15</c:v>
                </c:pt>
                <c:pt idx="673" formatCode="#,##0.0">
                  <c:v>0.15</c:v>
                </c:pt>
                <c:pt idx="674" formatCode="#,##0.0">
                  <c:v>0.22800000000000001</c:v>
                </c:pt>
                <c:pt idx="675" formatCode="#,##0.0">
                  <c:v>0.22800000000000001</c:v>
                </c:pt>
                <c:pt idx="676" formatCode="#,##0.0">
                  <c:v>0</c:v>
                </c:pt>
                <c:pt idx="677" formatCode="#,##0.0">
                  <c:v>0.54300000000000004</c:v>
                </c:pt>
                <c:pt idx="678" formatCode="#,##0.0">
                  <c:v>0.54300000000000004</c:v>
                </c:pt>
                <c:pt idx="679" formatCode="#,##0.0">
                  <c:v>0.03</c:v>
                </c:pt>
                <c:pt idx="680" formatCode="#,##0.0">
                  <c:v>0.03</c:v>
                </c:pt>
                <c:pt idx="681" formatCode="#,##0.0">
                  <c:v>248.70299999999997</c:v>
                </c:pt>
                <c:pt idx="682" formatCode="#,##0.0">
                  <c:v>84.948999999999998</c:v>
                </c:pt>
                <c:pt idx="683" formatCode="#,##0.0">
                  <c:v>0</c:v>
                </c:pt>
                <c:pt idx="684" formatCode="#,##0.0">
                  <c:v>84.948999999999998</c:v>
                </c:pt>
                <c:pt idx="685" formatCode="#,##0.0">
                  <c:v>0</c:v>
                </c:pt>
                <c:pt idx="686" formatCode="#,##0.0">
                  <c:v>0.03</c:v>
                </c:pt>
                <c:pt idx="687" formatCode="#,##0.0">
                  <c:v>0.03</c:v>
                </c:pt>
                <c:pt idx="688" formatCode="#,##0.0">
                  <c:v>22.501999999999999</c:v>
                </c:pt>
                <c:pt idx="689" formatCode="#,##0.0">
                  <c:v>22.501999999999999</c:v>
                </c:pt>
                <c:pt idx="690" formatCode="#,##0.0">
                  <c:v>0.69</c:v>
                </c:pt>
                <c:pt idx="691" formatCode="#,##0.0">
                  <c:v>0.69</c:v>
                </c:pt>
                <c:pt idx="692" formatCode="#,##0.0">
                  <c:v>108.94499999999999</c:v>
                </c:pt>
                <c:pt idx="693" formatCode="#,##0.0">
                  <c:v>108.94499999999999</c:v>
                </c:pt>
                <c:pt idx="694" formatCode="#,##0.0">
                  <c:v>0</c:v>
                </c:pt>
                <c:pt idx="695" formatCode="#,##0.0">
                  <c:v>30</c:v>
                </c:pt>
                <c:pt idx="696" formatCode="#,##0.0">
                  <c:v>30</c:v>
                </c:pt>
                <c:pt idx="697" formatCode="#,##0.0">
                  <c:v>0</c:v>
                </c:pt>
                <c:pt idx="698" formatCode="#,##0.0">
                  <c:v>1.5569999999999999</c:v>
                </c:pt>
                <c:pt idx="699" formatCode="#,##0.0">
                  <c:v>1.5569999999999999</c:v>
                </c:pt>
                <c:pt idx="700" formatCode="#,##0.0">
                  <c:v>0</c:v>
                </c:pt>
                <c:pt idx="701" formatCode="#,##0.0">
                  <c:v>0.03</c:v>
                </c:pt>
                <c:pt idx="702" formatCode="#,##0.0">
                  <c:v>0.03</c:v>
                </c:pt>
                <c:pt idx="703" formatCode="#,##0.0">
                  <c:v>0</c:v>
                </c:pt>
                <c:pt idx="704" formatCode="#,##0.0">
                  <c:v>0</c:v>
                </c:pt>
                <c:pt idx="705" formatCode="#,##0.0">
                  <c:v>51.14</c:v>
                </c:pt>
                <c:pt idx="706" formatCode="#,##0.0">
                  <c:v>47.64</c:v>
                </c:pt>
                <c:pt idx="707" formatCode="#,##0.0">
                  <c:v>0</c:v>
                </c:pt>
                <c:pt idx="708" formatCode="#,##0.0">
                  <c:v>42.027999999999999</c:v>
                </c:pt>
                <c:pt idx="709" formatCode="#,##0.0">
                  <c:v>5.6120000000000001</c:v>
                </c:pt>
                <c:pt idx="710" formatCode="#,##0.0">
                  <c:v>0</c:v>
                </c:pt>
                <c:pt idx="711" formatCode="#,##0.0">
                  <c:v>0.05</c:v>
                </c:pt>
                <c:pt idx="712" formatCode="#,##0.0">
                  <c:v>0.05</c:v>
                </c:pt>
                <c:pt idx="713" formatCode="#,##0.0">
                  <c:v>1.61</c:v>
                </c:pt>
                <c:pt idx="714" formatCode="#,##0.0">
                  <c:v>1.61</c:v>
                </c:pt>
                <c:pt idx="715" formatCode="#,##0.0">
                  <c:v>0.5</c:v>
                </c:pt>
                <c:pt idx="716" formatCode="#,##0.0">
                  <c:v>0.5</c:v>
                </c:pt>
                <c:pt idx="717" formatCode="#,##0.0">
                  <c:v>0.76400000000000001</c:v>
                </c:pt>
                <c:pt idx="718" formatCode="#,##0.0">
                  <c:v>0.76400000000000001</c:v>
                </c:pt>
                <c:pt idx="719" formatCode="#,##0.0">
                  <c:v>0.52600000000000002</c:v>
                </c:pt>
                <c:pt idx="720" formatCode="#,##0.0">
                  <c:v>0.52600000000000002</c:v>
                </c:pt>
                <c:pt idx="721" formatCode="#,##0.0">
                  <c:v>0.05</c:v>
                </c:pt>
                <c:pt idx="722" formatCode="#,##0.0">
                  <c:v>0.05</c:v>
                </c:pt>
                <c:pt idx="723" formatCode="#,##0.0">
                  <c:v>127.937</c:v>
                </c:pt>
                <c:pt idx="724" formatCode="#,##0.0">
                  <c:v>59.353999999999999</c:v>
                </c:pt>
                <c:pt idx="725" formatCode="#,##0.0">
                  <c:v>0</c:v>
                </c:pt>
                <c:pt idx="726" formatCode="#,##0.0">
                  <c:v>58.491999999999997</c:v>
                </c:pt>
                <c:pt idx="727" formatCode="#,##0.0">
                  <c:v>0.86199999999999999</c:v>
                </c:pt>
                <c:pt idx="728" formatCode="#,##0.0">
                  <c:v>0</c:v>
                </c:pt>
                <c:pt idx="729" formatCode="#,##0.0">
                  <c:v>4.3999999999999997E-2</c:v>
                </c:pt>
                <c:pt idx="730" formatCode="#,##0.0">
                  <c:v>4.3999999999999997E-2</c:v>
                </c:pt>
                <c:pt idx="731" formatCode="#,##0.0">
                  <c:v>23.593</c:v>
                </c:pt>
                <c:pt idx="732" formatCode="#,##0.0">
                  <c:v>16.108000000000001</c:v>
                </c:pt>
                <c:pt idx="733" formatCode="#,##0.0">
                  <c:v>7.4850000000000003</c:v>
                </c:pt>
                <c:pt idx="734" formatCode="#,##0.0">
                  <c:v>1</c:v>
                </c:pt>
                <c:pt idx="735" formatCode="#,##0.0">
                  <c:v>1</c:v>
                </c:pt>
                <c:pt idx="736" formatCode="#,##0.0">
                  <c:v>43.688000000000002</c:v>
                </c:pt>
                <c:pt idx="737" formatCode="#,##0.0">
                  <c:v>19.890999999999998</c:v>
                </c:pt>
                <c:pt idx="738" formatCode="#,##0.0">
                  <c:v>23.797000000000001</c:v>
                </c:pt>
                <c:pt idx="739" formatCode="#,##0.0">
                  <c:v>0.214</c:v>
                </c:pt>
                <c:pt idx="740" formatCode="#,##0.0">
                  <c:v>0.214</c:v>
                </c:pt>
                <c:pt idx="741" formatCode="#,##0.0">
                  <c:v>4.3999999999999997E-2</c:v>
                </c:pt>
                <c:pt idx="742" formatCode="#,##0.0">
                  <c:v>4.3999999999999997E-2</c:v>
                </c:pt>
                <c:pt idx="743" formatCode="#,##0.0">
                  <c:v>162.64600000000002</c:v>
                </c:pt>
                <c:pt idx="744" formatCode="#,##0.0">
                  <c:v>65.861999999999995</c:v>
                </c:pt>
                <c:pt idx="745" formatCode="#,##0.0">
                  <c:v>0</c:v>
                </c:pt>
                <c:pt idx="746" formatCode="#,##0.0">
                  <c:v>65.861999999999995</c:v>
                </c:pt>
                <c:pt idx="747" formatCode="#,##0.0">
                  <c:v>0</c:v>
                </c:pt>
                <c:pt idx="748" formatCode="#,##0.0">
                  <c:v>0.05</c:v>
                </c:pt>
                <c:pt idx="749" formatCode="#,##0.0">
                  <c:v>0.05</c:v>
                </c:pt>
                <c:pt idx="750" formatCode="#,##0.0">
                  <c:v>8.8360000000000003</c:v>
                </c:pt>
                <c:pt idx="751" formatCode="#,##0.0">
                  <c:v>8.8360000000000003</c:v>
                </c:pt>
                <c:pt idx="752" formatCode="#,##0.0">
                  <c:v>2.5</c:v>
                </c:pt>
                <c:pt idx="753" formatCode="#,##0.0">
                  <c:v>2.5</c:v>
                </c:pt>
                <c:pt idx="754" formatCode="#,##0.0">
                  <c:v>26.205000000000002</c:v>
                </c:pt>
                <c:pt idx="755" formatCode="#,##0.0">
                  <c:v>3.3</c:v>
                </c:pt>
                <c:pt idx="756" formatCode="#,##0.0">
                  <c:v>22.905000000000001</c:v>
                </c:pt>
                <c:pt idx="757" formatCode="#,##0.0">
                  <c:v>58.316000000000003</c:v>
                </c:pt>
                <c:pt idx="758" formatCode="#,##0.0">
                  <c:v>26.364999999999998</c:v>
                </c:pt>
                <c:pt idx="759" formatCode="#,##0.0">
                  <c:v>31.951000000000001</c:v>
                </c:pt>
                <c:pt idx="760" formatCode="#,##0.0">
                  <c:v>0.82699999999999996</c:v>
                </c:pt>
                <c:pt idx="761" formatCode="#,##0.0">
                  <c:v>0.82699999999999996</c:v>
                </c:pt>
                <c:pt idx="762" formatCode="#,##0.0">
                  <c:v>0.05</c:v>
                </c:pt>
                <c:pt idx="763" formatCode="#,##0.0">
                  <c:v>0.05</c:v>
                </c:pt>
                <c:pt idx="764" formatCode="#,##0.0">
                  <c:v>97.606000000000009</c:v>
                </c:pt>
                <c:pt idx="765" formatCode="#,##0.0">
                  <c:v>54.652000000000001</c:v>
                </c:pt>
                <c:pt idx="766" formatCode="#,##0.0">
                  <c:v>0</c:v>
                </c:pt>
                <c:pt idx="767" formatCode="#,##0.0">
                  <c:v>54.652000000000001</c:v>
                </c:pt>
                <c:pt idx="768" formatCode="#,##0.0">
                  <c:v>0</c:v>
                </c:pt>
                <c:pt idx="769" formatCode="#,##0.0">
                  <c:v>0</c:v>
                </c:pt>
                <c:pt idx="770" formatCode="#,##0.0">
                  <c:v>0.05</c:v>
                </c:pt>
                <c:pt idx="771" formatCode="#,##0.0">
                  <c:v>0.05</c:v>
                </c:pt>
                <c:pt idx="772" formatCode="#,##0.0">
                  <c:v>17.688000000000002</c:v>
                </c:pt>
                <c:pt idx="773" formatCode="#,##0.0">
                  <c:v>9.4860000000000007</c:v>
                </c:pt>
                <c:pt idx="774" formatCode="#,##0.0">
                  <c:v>8.202</c:v>
                </c:pt>
                <c:pt idx="775" formatCode="#,##0.0">
                  <c:v>0.5</c:v>
                </c:pt>
                <c:pt idx="776" formatCode="#,##0.0">
                  <c:v>0.5</c:v>
                </c:pt>
                <c:pt idx="777" formatCode="#,##0.0">
                  <c:v>24.451000000000001</c:v>
                </c:pt>
                <c:pt idx="778" formatCode="#,##0.0">
                  <c:v>16.693000000000001</c:v>
                </c:pt>
                <c:pt idx="779" formatCode="#,##0.0">
                  <c:v>7.758</c:v>
                </c:pt>
                <c:pt idx="780" formatCode="#,##0.0">
                  <c:v>0.215</c:v>
                </c:pt>
                <c:pt idx="781" formatCode="#,##0.0">
                  <c:v>0.215</c:v>
                </c:pt>
                <c:pt idx="782" formatCode="#,##0.0">
                  <c:v>0.05</c:v>
                </c:pt>
                <c:pt idx="783" formatCode="#,##0.0">
                  <c:v>0.05</c:v>
                </c:pt>
                <c:pt idx="784" formatCode="#,##0.0">
                  <c:v>318.03800000000001</c:v>
                </c:pt>
                <c:pt idx="785" formatCode="#,##0.0">
                  <c:v>86.929000000000002</c:v>
                </c:pt>
                <c:pt idx="786" formatCode="#,##0.0">
                  <c:v>0</c:v>
                </c:pt>
                <c:pt idx="787" formatCode="#,##0.0">
                  <c:v>86.929000000000002</c:v>
                </c:pt>
                <c:pt idx="788" formatCode="#,##0.0">
                  <c:v>0</c:v>
                </c:pt>
                <c:pt idx="789" formatCode="#,##0.0">
                  <c:v>0.05</c:v>
                </c:pt>
                <c:pt idx="790" formatCode="#,##0.0">
                  <c:v>0.05</c:v>
                </c:pt>
                <c:pt idx="791" formatCode="#,##0.0">
                  <c:v>29.1</c:v>
                </c:pt>
                <c:pt idx="792" formatCode="#,##0.0">
                  <c:v>29.1</c:v>
                </c:pt>
                <c:pt idx="793" formatCode="#,##0.0">
                  <c:v>1</c:v>
                </c:pt>
                <c:pt idx="794" formatCode="#,##0.0">
                  <c:v>1</c:v>
                </c:pt>
                <c:pt idx="795" formatCode="#,##0.0">
                  <c:v>68.805999999999997</c:v>
                </c:pt>
                <c:pt idx="796" formatCode="#,##0.0">
                  <c:v>68.605000000000004</c:v>
                </c:pt>
                <c:pt idx="797" formatCode="#,##0.0">
                  <c:v>0.20100000000000001</c:v>
                </c:pt>
                <c:pt idx="798" formatCode="#,##0.0">
                  <c:v>88.608000000000004</c:v>
                </c:pt>
                <c:pt idx="799" formatCode="#,##0.0">
                  <c:v>37.561999999999998</c:v>
                </c:pt>
                <c:pt idx="800" formatCode="#,##0.0">
                  <c:v>51.045999999999999</c:v>
                </c:pt>
                <c:pt idx="801" formatCode="#,##0.0">
                  <c:v>0.53500000000000003</c:v>
                </c:pt>
                <c:pt idx="802" formatCode="#,##0.0">
                  <c:v>0.53500000000000003</c:v>
                </c:pt>
                <c:pt idx="803" formatCode="#,##0.0">
                  <c:v>0</c:v>
                </c:pt>
                <c:pt idx="804" formatCode="#,##0.0">
                  <c:v>0.05</c:v>
                </c:pt>
                <c:pt idx="805" formatCode="#,##0.0">
                  <c:v>0.05</c:v>
                </c:pt>
                <c:pt idx="806" formatCode="#,##0.0">
                  <c:v>42.96</c:v>
                </c:pt>
                <c:pt idx="807" formatCode="#,##0.0">
                  <c:v>11.101000000000001</c:v>
                </c:pt>
                <c:pt idx="808" formatCode="#,##0.0">
                  <c:v>31.859000000000002</c:v>
                </c:pt>
                <c:pt idx="809" formatCode="#,##0.0">
                  <c:v>1306.0630000000001</c:v>
                </c:pt>
                <c:pt idx="810" formatCode="#,##0.0">
                  <c:v>69.007999999999996</c:v>
                </c:pt>
                <c:pt idx="811" formatCode="#,##0.0">
                  <c:v>0</c:v>
                </c:pt>
                <c:pt idx="812" formatCode="#,##0.0">
                  <c:v>69.007999999999996</c:v>
                </c:pt>
                <c:pt idx="813" formatCode="#,##0.0">
                  <c:v>0</c:v>
                </c:pt>
                <c:pt idx="814" formatCode="#,##0.0">
                  <c:v>0</c:v>
                </c:pt>
                <c:pt idx="815" formatCode="#,##0.0">
                  <c:v>4.3819999999999997</c:v>
                </c:pt>
                <c:pt idx="816" formatCode="#,##0.0">
                  <c:v>4.3819999999999997</c:v>
                </c:pt>
                <c:pt idx="817" formatCode="#,##0.0">
                  <c:v>0</c:v>
                </c:pt>
                <c:pt idx="818" formatCode="#,##0.0">
                  <c:v>142.12</c:v>
                </c:pt>
                <c:pt idx="819" formatCode="#,##0.0">
                  <c:v>142.12</c:v>
                </c:pt>
                <c:pt idx="820" formatCode="#,##0.0">
                  <c:v>0</c:v>
                </c:pt>
                <c:pt idx="821" formatCode="#,##0.0">
                  <c:v>0</c:v>
                </c:pt>
                <c:pt idx="822" formatCode="#,##0.0">
                  <c:v>12.662000000000001</c:v>
                </c:pt>
                <c:pt idx="823" formatCode="#,##0.0">
                  <c:v>12.662000000000001</c:v>
                </c:pt>
                <c:pt idx="824" formatCode="#,##0.0">
                  <c:v>0</c:v>
                </c:pt>
                <c:pt idx="825" formatCode="#,##0.0">
                  <c:v>165.16399999999999</c:v>
                </c:pt>
                <c:pt idx="826" formatCode="#,##0.0">
                  <c:v>3.5999999999999997E-2</c:v>
                </c:pt>
                <c:pt idx="827" formatCode="#,##0.0">
                  <c:v>165.12799999999999</c:v>
                </c:pt>
                <c:pt idx="828" formatCode="#,##0.0">
                  <c:v>0</c:v>
                </c:pt>
                <c:pt idx="829" formatCode="#,##0.0">
                  <c:v>912.11599999999999</c:v>
                </c:pt>
                <c:pt idx="830" formatCode="#,##0.0">
                  <c:v>129.90199999999999</c:v>
                </c:pt>
                <c:pt idx="831" formatCode="#,##0.0">
                  <c:v>157.37</c:v>
                </c:pt>
                <c:pt idx="832" formatCode="#,##0.0">
                  <c:v>624.84400000000005</c:v>
                </c:pt>
                <c:pt idx="833" formatCode="#,##0.0">
                  <c:v>0</c:v>
                </c:pt>
                <c:pt idx="834" formatCode="#,##0.0">
                  <c:v>0.61099999999999999</c:v>
                </c:pt>
                <c:pt idx="835" formatCode="#,##0.0">
                  <c:v>0.61099999999999999</c:v>
                </c:pt>
                <c:pt idx="836" formatCode="#,##0.0">
                  <c:v>0</c:v>
                </c:pt>
                <c:pt idx="837" formatCode="#,##0.0">
                  <c:v>0</c:v>
                </c:pt>
                <c:pt idx="838" formatCode="#,##0.0">
                  <c:v>83.337000000000003</c:v>
                </c:pt>
                <c:pt idx="839" formatCode="#,##0.0">
                  <c:v>83.337000000000003</c:v>
                </c:pt>
                <c:pt idx="840" formatCode="#,##0.0">
                  <c:v>2.069</c:v>
                </c:pt>
                <c:pt idx="841" formatCode="#,##0.0">
                  <c:v>81.268000000000001</c:v>
                </c:pt>
                <c:pt idx="842" formatCode="#,##0.0">
                  <c:v>0</c:v>
                </c:pt>
                <c:pt idx="843" formatCode="#,##0.0">
                  <c:v>0</c:v>
                </c:pt>
                <c:pt idx="844" formatCode="#,##0.0">
                  <c:v>0</c:v>
                </c:pt>
                <c:pt idx="845" formatCode="#,##0.0">
                  <c:v>122.31399999999999</c:v>
                </c:pt>
                <c:pt idx="846" formatCode="#,##0.0">
                  <c:v>81.653999999999996</c:v>
                </c:pt>
                <c:pt idx="847" formatCode="#,##0.0">
                  <c:v>0</c:v>
                </c:pt>
                <c:pt idx="848" formatCode="#,##0.0">
                  <c:v>81.653999999999996</c:v>
                </c:pt>
                <c:pt idx="849" formatCode="#,##0.0">
                  <c:v>0</c:v>
                </c:pt>
                <c:pt idx="850" formatCode="#,##0.0">
                  <c:v>0</c:v>
                </c:pt>
                <c:pt idx="851" formatCode="#,##0.0">
                  <c:v>40</c:v>
                </c:pt>
                <c:pt idx="852" formatCode="#,##0.0">
                  <c:v>40</c:v>
                </c:pt>
                <c:pt idx="853" formatCode="#,##0.0">
                  <c:v>0</c:v>
                </c:pt>
                <c:pt idx="854" formatCode="#,##0.0">
                  <c:v>0.66</c:v>
                </c:pt>
                <c:pt idx="855" formatCode="#,##0.0">
                  <c:v>0.66</c:v>
                </c:pt>
                <c:pt idx="856" formatCode="#,##0.0">
                  <c:v>50.137</c:v>
                </c:pt>
                <c:pt idx="857" formatCode="#,##0.0">
                  <c:v>49.667000000000002</c:v>
                </c:pt>
                <c:pt idx="858" formatCode="#,##0.0">
                  <c:v>49.667000000000002</c:v>
                </c:pt>
                <c:pt idx="859" formatCode="#,##0.0">
                  <c:v>0</c:v>
                </c:pt>
                <c:pt idx="860" formatCode="#,##0.0">
                  <c:v>0</c:v>
                </c:pt>
                <c:pt idx="861" formatCode="#,##0.0">
                  <c:v>0.47</c:v>
                </c:pt>
                <c:pt idx="862" formatCode="#,##0.0">
                  <c:v>0.47</c:v>
                </c:pt>
                <c:pt idx="863" formatCode="#,##0.0">
                  <c:v>512.952</c:v>
                </c:pt>
                <c:pt idx="864" formatCode="#,##0.0">
                  <c:v>26.547000000000001</c:v>
                </c:pt>
                <c:pt idx="865" formatCode="#,##0.0">
                  <c:v>0</c:v>
                </c:pt>
                <c:pt idx="866" formatCode="#,##0.0">
                  <c:v>26.547000000000001</c:v>
                </c:pt>
                <c:pt idx="867" formatCode="#,##0.0">
                  <c:v>0</c:v>
                </c:pt>
                <c:pt idx="868" formatCode="#,##0.0">
                  <c:v>0</c:v>
                </c:pt>
                <c:pt idx="869" formatCode="#,##0.0">
                  <c:v>450.20499999999998</c:v>
                </c:pt>
                <c:pt idx="870" formatCode="#,##0.0">
                  <c:v>0</c:v>
                </c:pt>
                <c:pt idx="871" formatCode="#,##0.0">
                  <c:v>450.20499999999998</c:v>
                </c:pt>
                <c:pt idx="872" formatCode="#,##0.0">
                  <c:v>0</c:v>
                </c:pt>
                <c:pt idx="873" formatCode="#,##0.0">
                  <c:v>0</c:v>
                </c:pt>
                <c:pt idx="874" formatCode="#,##0.0">
                  <c:v>26</c:v>
                </c:pt>
                <c:pt idx="875" formatCode="#,##0.0">
                  <c:v>26</c:v>
                </c:pt>
                <c:pt idx="876" formatCode="#,##0.0">
                  <c:v>0</c:v>
                </c:pt>
                <c:pt idx="877" formatCode="#,##0.0">
                  <c:v>10.199999999999999</c:v>
                </c:pt>
                <c:pt idx="878" formatCode="#,##0.0">
                  <c:v>10.199999999999999</c:v>
                </c:pt>
                <c:pt idx="879" formatCode="#,##0.0">
                  <c:v>0</c:v>
                </c:pt>
                <c:pt idx="880" formatCode="#,##0.0">
                  <c:v>0</c:v>
                </c:pt>
                <c:pt idx="881" formatCode="#,##0.0">
                  <c:v>0</c:v>
                </c:pt>
                <c:pt idx="889" formatCode="#,##0.0">
                  <c:v>190.73399999999998</c:v>
                </c:pt>
                <c:pt idx="890" formatCode="#,##0.0">
                  <c:v>190.73399999999998</c:v>
                </c:pt>
                <c:pt idx="891" formatCode="#,##0.0">
                  <c:v>0.89100000000000001</c:v>
                </c:pt>
                <c:pt idx="892" formatCode="#,##0.0">
                  <c:v>189.84299999999999</c:v>
                </c:pt>
                <c:pt idx="893" formatCode="#,##0.0">
                  <c:v>0</c:v>
                </c:pt>
                <c:pt idx="894" formatCode="#,##0.0">
                  <c:v>23.111999999999998</c:v>
                </c:pt>
                <c:pt idx="895" formatCode="#,##0.0">
                  <c:v>23.111999999999998</c:v>
                </c:pt>
                <c:pt idx="896" formatCode="#,##0.0">
                  <c:v>0</c:v>
                </c:pt>
                <c:pt idx="897" formatCode="#,##0.0">
                  <c:v>23.111999999999998</c:v>
                </c:pt>
                <c:pt idx="898" formatCode="#,##0.0">
                  <c:v>0</c:v>
                </c:pt>
                <c:pt idx="899" formatCode="#,##0.0">
                  <c:v>0</c:v>
                </c:pt>
                <c:pt idx="900" formatCode="#,##0.0">
                  <c:v>173.387</c:v>
                </c:pt>
                <c:pt idx="901" formatCode="#,##0.0">
                  <c:v>173.387</c:v>
                </c:pt>
                <c:pt idx="902" formatCode="#,##0.0">
                  <c:v>2.7E-2</c:v>
                </c:pt>
                <c:pt idx="903" formatCode="#,##0.0">
                  <c:v>173.36</c:v>
                </c:pt>
                <c:pt idx="904" formatCode="#,##0.0">
                  <c:v>0</c:v>
                </c:pt>
                <c:pt idx="905" formatCode="#,##0.0">
                  <c:v>7714.5019999999995</c:v>
                </c:pt>
                <c:pt idx="906" formatCode="#,##0.0">
                  <c:v>90.725999999999999</c:v>
                </c:pt>
                <c:pt idx="907" formatCode="#,##0.0">
                  <c:v>0</c:v>
                </c:pt>
                <c:pt idx="908" formatCode="#,##0.0">
                  <c:v>90.725999999999999</c:v>
                </c:pt>
                <c:pt idx="909" formatCode="#,##0.0">
                  <c:v>0</c:v>
                </c:pt>
                <c:pt idx="910" formatCode="#,##0.0">
                  <c:v>0</c:v>
                </c:pt>
                <c:pt idx="911" formatCode="#,##0.0">
                  <c:v>83.418000000000006</c:v>
                </c:pt>
                <c:pt idx="912" formatCode="#,##0.0">
                  <c:v>83.418000000000006</c:v>
                </c:pt>
                <c:pt idx="913" formatCode="#,##0.0">
                  <c:v>399.43900000000002</c:v>
                </c:pt>
                <c:pt idx="914" formatCode="#,##0.0">
                  <c:v>327.43900000000002</c:v>
                </c:pt>
                <c:pt idx="915" formatCode="#,##0.0">
                  <c:v>72</c:v>
                </c:pt>
                <c:pt idx="916" formatCode="#,##0.0">
                  <c:v>0</c:v>
                </c:pt>
                <c:pt idx="917" formatCode="#,##0.0">
                  <c:v>0</c:v>
                </c:pt>
                <c:pt idx="918" formatCode="#,##0.0">
                  <c:v>174.024</c:v>
                </c:pt>
                <c:pt idx="919" formatCode="#,##0.0">
                  <c:v>174.024</c:v>
                </c:pt>
                <c:pt idx="920" formatCode="#,##0.0">
                  <c:v>0</c:v>
                </c:pt>
                <c:pt idx="921" formatCode="#,##0.0">
                  <c:v>1166.6869999999999</c:v>
                </c:pt>
                <c:pt idx="922" formatCode="#,##0.0">
                  <c:v>0</c:v>
                </c:pt>
                <c:pt idx="923" formatCode="#,##0.0">
                  <c:v>1166.6869999999999</c:v>
                </c:pt>
                <c:pt idx="924" formatCode="#,##0.0">
                  <c:v>0</c:v>
                </c:pt>
                <c:pt idx="925" formatCode="#,##0.0">
                  <c:v>0</c:v>
                </c:pt>
                <c:pt idx="926" formatCode="#,##0.0">
                  <c:v>17.809999999999999</c:v>
                </c:pt>
                <c:pt idx="927" formatCode="#,##0.0">
                  <c:v>17.809999999999999</c:v>
                </c:pt>
                <c:pt idx="928" formatCode="#,##0.0">
                  <c:v>60</c:v>
                </c:pt>
                <c:pt idx="929" formatCode="#,##0.0">
                  <c:v>60</c:v>
                </c:pt>
                <c:pt idx="930" formatCode="#,##0.0">
                  <c:v>0</c:v>
                </c:pt>
                <c:pt idx="931" formatCode="#,##0.0">
                  <c:v>22.27</c:v>
                </c:pt>
                <c:pt idx="932" formatCode="#,##0.0">
                  <c:v>22.27</c:v>
                </c:pt>
                <c:pt idx="933" formatCode="#,##0.0">
                  <c:v>1405.4010000000001</c:v>
                </c:pt>
                <c:pt idx="934" formatCode="#,##0.0">
                  <c:v>1405.4010000000001</c:v>
                </c:pt>
                <c:pt idx="935" formatCode="#,##0.0">
                  <c:v>10.637</c:v>
                </c:pt>
                <c:pt idx="936" formatCode="#,##0.0">
                  <c:v>0</c:v>
                </c:pt>
                <c:pt idx="937" formatCode="#,##0.0">
                  <c:v>10.637</c:v>
                </c:pt>
                <c:pt idx="938" formatCode="#,##0.0">
                  <c:v>0</c:v>
                </c:pt>
                <c:pt idx="939" formatCode="#,##0.0">
                  <c:v>2977.5439999999999</c:v>
                </c:pt>
                <c:pt idx="940" formatCode="#,##0.0">
                  <c:v>20</c:v>
                </c:pt>
                <c:pt idx="941" formatCode="#,##0.0">
                  <c:v>42.249000000000002</c:v>
                </c:pt>
                <c:pt idx="942" formatCode="#,##0.0">
                  <c:v>1237.7170000000001</c:v>
                </c:pt>
                <c:pt idx="943" formatCode="#,##0.0">
                  <c:v>1677.578</c:v>
                </c:pt>
                <c:pt idx="944" formatCode="#,##0.0">
                  <c:v>0</c:v>
                </c:pt>
                <c:pt idx="945" formatCode="#,##0.0">
                  <c:v>68.900000000000006</c:v>
                </c:pt>
                <c:pt idx="946" formatCode="#,##0.0">
                  <c:v>68.900000000000006</c:v>
                </c:pt>
                <c:pt idx="947" formatCode="#,##0.0">
                  <c:v>0</c:v>
                </c:pt>
                <c:pt idx="948" formatCode="#,##0.0">
                  <c:v>414.90300000000002</c:v>
                </c:pt>
                <c:pt idx="949" formatCode="#,##0.0">
                  <c:v>252.512</c:v>
                </c:pt>
                <c:pt idx="950" formatCode="#,##0.0">
                  <c:v>162.39099999999999</c:v>
                </c:pt>
                <c:pt idx="951" formatCode="#,##0.0">
                  <c:v>0</c:v>
                </c:pt>
                <c:pt idx="952" formatCode="#,##0.0">
                  <c:v>0</c:v>
                </c:pt>
                <c:pt idx="953" formatCode="#,##0.0">
                  <c:v>12.492000000000001</c:v>
                </c:pt>
                <c:pt idx="954" formatCode="#,##0.0">
                  <c:v>12.492000000000001</c:v>
                </c:pt>
                <c:pt idx="955" formatCode="#,##0.0">
                  <c:v>0</c:v>
                </c:pt>
                <c:pt idx="956" formatCode="#,##0.0">
                  <c:v>0</c:v>
                </c:pt>
                <c:pt idx="957" formatCode="#,##0.0">
                  <c:v>0</c:v>
                </c:pt>
                <c:pt idx="958" formatCode="#,##0.0">
                  <c:v>0</c:v>
                </c:pt>
                <c:pt idx="959" formatCode="#,##0.0">
                  <c:v>799.39599999999996</c:v>
                </c:pt>
                <c:pt idx="960" formatCode="#,##0.0">
                  <c:v>0</c:v>
                </c:pt>
                <c:pt idx="961" formatCode="#,##0.0">
                  <c:v>799.39599999999996</c:v>
                </c:pt>
                <c:pt idx="962" formatCode="#,##0.0">
                  <c:v>0</c:v>
                </c:pt>
                <c:pt idx="963" formatCode="#,##0.0">
                  <c:v>0</c:v>
                </c:pt>
                <c:pt idx="964" formatCode="#,##0.0">
                  <c:v>10.855</c:v>
                </c:pt>
                <c:pt idx="965" formatCode="#,##0.0">
                  <c:v>10.855</c:v>
                </c:pt>
                <c:pt idx="966" formatCode="#,##0.0">
                  <c:v>0</c:v>
                </c:pt>
                <c:pt idx="967" formatCode="#,##0.0">
                  <c:v>752.32500000000005</c:v>
                </c:pt>
                <c:pt idx="968" formatCode="#,##0.0">
                  <c:v>641.59900000000005</c:v>
                </c:pt>
                <c:pt idx="969" formatCode="#,##0.0">
                  <c:v>0</c:v>
                </c:pt>
                <c:pt idx="970" formatCode="#,##0.0">
                  <c:v>641.59900000000005</c:v>
                </c:pt>
                <c:pt idx="971" formatCode="#,##0.0">
                  <c:v>0</c:v>
                </c:pt>
                <c:pt idx="972" formatCode="#,##0.0">
                  <c:v>0</c:v>
                </c:pt>
                <c:pt idx="973" formatCode="#,##0.0">
                  <c:v>110.726</c:v>
                </c:pt>
                <c:pt idx="974" formatCode="#,##0.0">
                  <c:v>110.726</c:v>
                </c:pt>
                <c:pt idx="975" formatCode="#,##0.0">
                  <c:v>282.70999999999998</c:v>
                </c:pt>
                <c:pt idx="976" formatCode="#,##0.0">
                  <c:v>68.611000000000004</c:v>
                </c:pt>
                <c:pt idx="977" formatCode="#,##0.0">
                  <c:v>0</c:v>
                </c:pt>
                <c:pt idx="978" formatCode="#,##0.0">
                  <c:v>68.611000000000004</c:v>
                </c:pt>
                <c:pt idx="979" formatCode="#,##0.0">
                  <c:v>0</c:v>
                </c:pt>
                <c:pt idx="980" formatCode="#,##0.0">
                  <c:v>0</c:v>
                </c:pt>
                <c:pt idx="981" formatCode="#,##0.0">
                  <c:v>73.391000000000005</c:v>
                </c:pt>
                <c:pt idx="982" formatCode="#,##0.0">
                  <c:v>73.391000000000005</c:v>
                </c:pt>
                <c:pt idx="983" formatCode="#,##0.0">
                  <c:v>99.683999999999997</c:v>
                </c:pt>
                <c:pt idx="984" formatCode="#,##0.0">
                  <c:v>99.683999999999997</c:v>
                </c:pt>
                <c:pt idx="985" formatCode="#,##0.0">
                  <c:v>0.30099999999999999</c:v>
                </c:pt>
                <c:pt idx="986" formatCode="#,##0.0">
                  <c:v>0.30099999999999999</c:v>
                </c:pt>
                <c:pt idx="987" formatCode="#,##0.0">
                  <c:v>40.722999999999999</c:v>
                </c:pt>
                <c:pt idx="988" formatCode="#,##0.0">
                  <c:v>40.722999999999999</c:v>
                </c:pt>
                <c:pt idx="989" formatCode="#,##0.0">
                  <c:v>33.328000000000003</c:v>
                </c:pt>
                <c:pt idx="990" formatCode="#,##0.0">
                  <c:v>33.328000000000003</c:v>
                </c:pt>
                <c:pt idx="991" formatCode="#,##0.0">
                  <c:v>0</c:v>
                </c:pt>
                <c:pt idx="992" formatCode="#,##0.0">
                  <c:v>33.328000000000003</c:v>
                </c:pt>
                <c:pt idx="993" formatCode="#,##0.0">
                  <c:v>0</c:v>
                </c:pt>
                <c:pt idx="994" formatCode="#,##0.0">
                  <c:v>0</c:v>
                </c:pt>
                <c:pt idx="995" formatCode="#,##0.0">
                  <c:v>0</c:v>
                </c:pt>
                <c:pt idx="996" formatCode="#,##0.0">
                  <c:v>0</c:v>
                </c:pt>
                <c:pt idx="997" formatCode="#,##0.0">
                  <c:v>4545.5470000000005</c:v>
                </c:pt>
                <c:pt idx="998" formatCode="#,##0.0">
                  <c:v>81.88</c:v>
                </c:pt>
                <c:pt idx="999" formatCode="#,##0.0">
                  <c:v>0</c:v>
                </c:pt>
                <c:pt idx="1000" formatCode="#,##0.0">
                  <c:v>81.88</c:v>
                </c:pt>
                <c:pt idx="1001" formatCode="#,##0.0">
                  <c:v>0</c:v>
                </c:pt>
                <c:pt idx="1002" formatCode="#,##0.0">
                  <c:v>0</c:v>
                </c:pt>
                <c:pt idx="1003" formatCode="#,##0.0">
                  <c:v>0</c:v>
                </c:pt>
                <c:pt idx="1004" formatCode="#,##0.0">
                  <c:v>176.416</c:v>
                </c:pt>
                <c:pt idx="1005" formatCode="#,##0.0">
                  <c:v>28.891999999999999</c:v>
                </c:pt>
                <c:pt idx="1006" formatCode="#,##0.0">
                  <c:v>147.524</c:v>
                </c:pt>
                <c:pt idx="1007" formatCode="#,##0.0">
                  <c:v>0</c:v>
                </c:pt>
                <c:pt idx="1008" formatCode="#,##0.0">
                  <c:v>53.429000000000002</c:v>
                </c:pt>
                <c:pt idx="1009" formatCode="#,##0.0">
                  <c:v>53.429000000000002</c:v>
                </c:pt>
                <c:pt idx="1010" formatCode="#,##0.0">
                  <c:v>0</c:v>
                </c:pt>
                <c:pt idx="1011" formatCode="#,##0.0">
                  <c:v>0</c:v>
                </c:pt>
                <c:pt idx="1012" formatCode="#,##0.0">
                  <c:v>7.798</c:v>
                </c:pt>
                <c:pt idx="1013" formatCode="#,##0.0">
                  <c:v>7.798</c:v>
                </c:pt>
                <c:pt idx="1014" formatCode="#,##0.0">
                  <c:v>0.39</c:v>
                </c:pt>
                <c:pt idx="1015" formatCode="#,##0.0">
                  <c:v>0.39</c:v>
                </c:pt>
                <c:pt idx="1016" formatCode="#,##0.0">
                  <c:v>50</c:v>
                </c:pt>
                <c:pt idx="1017" formatCode="#,##0.0">
                  <c:v>50</c:v>
                </c:pt>
                <c:pt idx="1018" formatCode="#,##0.0">
                  <c:v>2085.1590000000001</c:v>
                </c:pt>
                <c:pt idx="1019" formatCode="#,##0.0">
                  <c:v>236.45500000000001</c:v>
                </c:pt>
                <c:pt idx="1020" formatCode="#,##0.0">
                  <c:v>1848.704</c:v>
                </c:pt>
                <c:pt idx="1021" formatCode="#,##0.0">
                  <c:v>2090.4749999999999</c:v>
                </c:pt>
                <c:pt idx="1022" formatCode="#,##0.0">
                  <c:v>236.571</c:v>
                </c:pt>
                <c:pt idx="1023" formatCode="#,##0.0">
                  <c:v>103.946</c:v>
                </c:pt>
                <c:pt idx="1024" formatCode="#,##0.0">
                  <c:v>1749.9580000000001</c:v>
                </c:pt>
                <c:pt idx="1025" formatCode="#,##0.0">
                  <c:v>152.95600000000002</c:v>
                </c:pt>
                <c:pt idx="1026" formatCode="#,##0.0">
                  <c:v>125.896</c:v>
                </c:pt>
                <c:pt idx="1027" formatCode="#,##0.0">
                  <c:v>0</c:v>
                </c:pt>
                <c:pt idx="1028" formatCode="#,##0.0">
                  <c:v>125.896</c:v>
                </c:pt>
                <c:pt idx="1029" formatCode="#,##0.0">
                  <c:v>0</c:v>
                </c:pt>
                <c:pt idx="1030" formatCode="#,##0.0">
                  <c:v>0</c:v>
                </c:pt>
                <c:pt idx="1031" formatCode="#,##0.0">
                  <c:v>0</c:v>
                </c:pt>
                <c:pt idx="1032" formatCode="#,##0.0">
                  <c:v>0</c:v>
                </c:pt>
                <c:pt idx="1033" formatCode="#,##0.0">
                  <c:v>1.86</c:v>
                </c:pt>
                <c:pt idx="1034" formatCode="#,##0.0">
                  <c:v>1.86</c:v>
                </c:pt>
                <c:pt idx="1035" formatCode="#,##0.0">
                  <c:v>25.200000000000003</c:v>
                </c:pt>
                <c:pt idx="1036" formatCode="#,##0.0">
                  <c:v>10.457000000000001</c:v>
                </c:pt>
                <c:pt idx="1037" formatCode="#,##0.0">
                  <c:v>14.743</c:v>
                </c:pt>
                <c:pt idx="1038" formatCode="#,##0.0">
                  <c:v>0</c:v>
                </c:pt>
                <c:pt idx="1039" formatCode="#,##0.0">
                  <c:v>0</c:v>
                </c:pt>
                <c:pt idx="1041" formatCode="#,##0.0">
                  <c:v>0</c:v>
                </c:pt>
                <c:pt idx="1048" formatCode="#,##0.0">
                  <c:v>36410.587</c:v>
                </c:pt>
                <c:pt idx="1049" formatCode="#,##0.0">
                  <c:v>36410.587</c:v>
                </c:pt>
                <c:pt idx="1050" formatCode="#,##0.0">
                  <c:v>36410.587</c:v>
                </c:pt>
                <c:pt idx="1051" formatCode="#,##0.0">
                  <c:v>4609.0910000000003</c:v>
                </c:pt>
                <c:pt idx="1052" formatCode="#,##0.0">
                  <c:v>31801.495999999999</c:v>
                </c:pt>
                <c:pt idx="1053" formatCode="#,##0.0">
                  <c:v>0</c:v>
                </c:pt>
                <c:pt idx="1054" formatCode="#,##0.0">
                  <c:v>0</c:v>
                </c:pt>
                <c:pt idx="1055" formatCode="#,##0.0">
                  <c:v>831.28600000000006</c:v>
                </c:pt>
                <c:pt idx="1056" formatCode="#,##0.0">
                  <c:v>831.28600000000006</c:v>
                </c:pt>
                <c:pt idx="1057" formatCode="#,##0.0">
                  <c:v>87.119</c:v>
                </c:pt>
                <c:pt idx="1058" formatCode="#,##0.0">
                  <c:v>744.16700000000003</c:v>
                </c:pt>
                <c:pt idx="1059" formatCode="#,##0.0">
                  <c:v>0</c:v>
                </c:pt>
                <c:pt idx="1060" formatCode="#,##0.0">
                  <c:v>0</c:v>
                </c:pt>
                <c:pt idx="1061" formatCode="#,##0.0">
                  <c:v>2074.598</c:v>
                </c:pt>
                <c:pt idx="1062" formatCode="#,##0.0">
                  <c:v>2074.598</c:v>
                </c:pt>
                <c:pt idx="1063" formatCode="#,##0.0">
                  <c:v>262.19099999999997</c:v>
                </c:pt>
                <c:pt idx="1064" formatCode="#,##0.0">
                  <c:v>1812.4069999999999</c:v>
                </c:pt>
                <c:pt idx="1065" formatCode="#,##0.000">
                  <c:v>1054.655</c:v>
                </c:pt>
                <c:pt idx="1066" formatCode="#,##0.0">
                  <c:v>1054.655</c:v>
                </c:pt>
                <c:pt idx="1067" formatCode="#,##0.0">
                  <c:v>131.447</c:v>
                </c:pt>
                <c:pt idx="1068" formatCode="#,##0.0">
                  <c:v>923.20799999999997</c:v>
                </c:pt>
                <c:pt idx="1069" formatCode="#,##0.000">
                  <c:v>1140.3309999999999</c:v>
                </c:pt>
                <c:pt idx="1070" formatCode="#,##0.0">
                  <c:v>1140.3309999999999</c:v>
                </c:pt>
                <c:pt idx="1071" formatCode="#,##0.0">
                  <c:v>139.31899999999999</c:v>
                </c:pt>
                <c:pt idx="1072" formatCode="#,##0.0">
                  <c:v>1001.0119999999999</c:v>
                </c:pt>
                <c:pt idx="1073" formatCode="#,##0.000">
                  <c:v>706.78199999999993</c:v>
                </c:pt>
                <c:pt idx="1074" formatCode="#,##0.0">
                  <c:v>706.78199999999993</c:v>
                </c:pt>
                <c:pt idx="1075" formatCode="#,##0.0">
                  <c:v>76.27</c:v>
                </c:pt>
                <c:pt idx="1076" formatCode="#,##0.0">
                  <c:v>630.51199999999994</c:v>
                </c:pt>
                <c:pt idx="1077" formatCode="#,##0.0">
                  <c:v>715.18299999999999</c:v>
                </c:pt>
                <c:pt idx="1078" formatCode="#,##0.0">
                  <c:v>715.18299999999999</c:v>
                </c:pt>
                <c:pt idx="1079" formatCode="#,##0.0">
                  <c:v>66.563999999999993</c:v>
                </c:pt>
                <c:pt idx="1080" formatCode="#,##0.0">
                  <c:v>648.61900000000003</c:v>
                </c:pt>
                <c:pt idx="1081" formatCode="#,##0.0">
                  <c:v>1258.6880000000001</c:v>
                </c:pt>
                <c:pt idx="1082" formatCode="#,##0.0">
                  <c:v>1258.6880000000001</c:v>
                </c:pt>
                <c:pt idx="1083" formatCode="#,##0.0">
                  <c:v>119.23699999999999</c:v>
                </c:pt>
                <c:pt idx="1084" formatCode="#,##0.0">
                  <c:v>1139.451</c:v>
                </c:pt>
                <c:pt idx="1085" formatCode="#,##0.0">
                  <c:v>911.84500000000003</c:v>
                </c:pt>
                <c:pt idx="1086" formatCode="#,##0.0">
                  <c:v>911.84500000000003</c:v>
                </c:pt>
                <c:pt idx="1087" formatCode="#,##0.0">
                  <c:v>91.927000000000007</c:v>
                </c:pt>
                <c:pt idx="1088" formatCode="#,##0.0">
                  <c:v>819.91800000000001</c:v>
                </c:pt>
                <c:pt idx="1089" formatCode="#,##0.0">
                  <c:v>688.39800000000002</c:v>
                </c:pt>
                <c:pt idx="1090" formatCode="#,##0.0">
                  <c:v>688.39800000000002</c:v>
                </c:pt>
                <c:pt idx="1091" formatCode="#,##0.0">
                  <c:v>55.441000000000003</c:v>
                </c:pt>
                <c:pt idx="1092" formatCode="#,##0.0">
                  <c:v>632.95699999999999</c:v>
                </c:pt>
                <c:pt idx="1093" formatCode="#,##0.0">
                  <c:v>797.03300000000002</c:v>
                </c:pt>
                <c:pt idx="1094" formatCode="#,##0.0">
                  <c:v>797.03300000000002</c:v>
                </c:pt>
                <c:pt idx="1095" formatCode="#,##0.0">
                  <c:v>66.129000000000005</c:v>
                </c:pt>
                <c:pt idx="1096" formatCode="#,##0.0">
                  <c:v>730.904</c:v>
                </c:pt>
                <c:pt idx="1097" formatCode="#,##0.0">
                  <c:v>0</c:v>
                </c:pt>
                <c:pt idx="1098" formatCode="#,##0.0">
                  <c:v>0</c:v>
                </c:pt>
                <c:pt idx="1099" formatCode="#,##0.0">
                  <c:v>709.721</c:v>
                </c:pt>
                <c:pt idx="1100" formatCode="#,##0.0">
                  <c:v>709.721</c:v>
                </c:pt>
                <c:pt idx="1101" formatCode="#,##0.0">
                  <c:v>61.155000000000001</c:v>
                </c:pt>
                <c:pt idx="1102" formatCode="#,##0.0">
                  <c:v>648.56600000000003</c:v>
                </c:pt>
                <c:pt idx="1103" formatCode="#,##0.0">
                  <c:v>1229.6949999999999</c:v>
                </c:pt>
                <c:pt idx="1104" formatCode="#,##0.0">
                  <c:v>1229.6949999999999</c:v>
                </c:pt>
                <c:pt idx="1105" formatCode="#,##0.0">
                  <c:v>144.72999999999999</c:v>
                </c:pt>
                <c:pt idx="1106" formatCode="#,##0.0">
                  <c:v>1084.9649999999999</c:v>
                </c:pt>
                <c:pt idx="1107" formatCode="#,##0.0">
                  <c:v>581.16300000000001</c:v>
                </c:pt>
                <c:pt idx="1108" formatCode="#,##0.0">
                  <c:v>581.16300000000001</c:v>
                </c:pt>
                <c:pt idx="1109" formatCode="#,##0.0">
                  <c:v>65.929000000000002</c:v>
                </c:pt>
                <c:pt idx="1110" formatCode="#,##0.0">
                  <c:v>515.23400000000004</c:v>
                </c:pt>
                <c:pt idx="1111" formatCode="#,##0.000">
                  <c:v>974.98799999999994</c:v>
                </c:pt>
                <c:pt idx="1112" formatCode="#,##0.000">
                  <c:v>974.98799999999994</c:v>
                </c:pt>
                <c:pt idx="1113" formatCode="#,##0.000">
                  <c:v>127.601</c:v>
                </c:pt>
                <c:pt idx="1114" formatCode="#,##0.000">
                  <c:v>847.38699999999994</c:v>
                </c:pt>
                <c:pt idx="1115" formatCode="#,##0.000">
                  <c:v>0</c:v>
                </c:pt>
                <c:pt idx="1116" formatCode="#,##0.000">
                  <c:v>0</c:v>
                </c:pt>
                <c:pt idx="1117" formatCode="#,##0.0">
                  <c:v>587.78500000000008</c:v>
                </c:pt>
                <c:pt idx="1118" formatCode="#,##0.0">
                  <c:v>587.78500000000008</c:v>
                </c:pt>
                <c:pt idx="1119" formatCode="#,##0.0">
                  <c:v>69.858999999999995</c:v>
                </c:pt>
                <c:pt idx="1120" formatCode="#,##0.0">
                  <c:v>517.92600000000004</c:v>
                </c:pt>
                <c:pt idx="1121" formatCode="#,##0.0">
                  <c:v>691.90200000000004</c:v>
                </c:pt>
                <c:pt idx="1122" formatCode="#,##0.0">
                  <c:v>691.90200000000004</c:v>
                </c:pt>
                <c:pt idx="1123" formatCode="#,##0.0">
                  <c:v>68.061000000000007</c:v>
                </c:pt>
                <c:pt idx="1124" formatCode="#,##0.0">
                  <c:v>623.84100000000001</c:v>
                </c:pt>
                <c:pt idx="1125" formatCode="#,##0.0">
                  <c:v>763.54600000000005</c:v>
                </c:pt>
                <c:pt idx="1126" formatCode="#,##0.0">
                  <c:v>763.54600000000005</c:v>
                </c:pt>
                <c:pt idx="1127" formatCode="#,##0.0">
                  <c:v>82.781000000000006</c:v>
                </c:pt>
                <c:pt idx="1128" formatCode="#,##0.0">
                  <c:v>680.76499999999999</c:v>
                </c:pt>
                <c:pt idx="1129" formatCode="#,##0.0">
                  <c:v>1692.6715000000002</c:v>
                </c:pt>
                <c:pt idx="1130" formatCode="#,##0.0">
                  <c:v>1692.6715000000002</c:v>
                </c:pt>
                <c:pt idx="1131" formatCode="#,##0.0">
                  <c:v>191.08850000000001</c:v>
                </c:pt>
                <c:pt idx="1132" formatCode="#,##0.0">
                  <c:v>1501.5830000000001</c:v>
                </c:pt>
                <c:pt idx="1133" formatCode="#,##0.0">
                  <c:v>0</c:v>
                </c:pt>
                <c:pt idx="1134" formatCode="#,##0.0">
                  <c:v>0</c:v>
                </c:pt>
                <c:pt idx="1135" formatCode="#,##0.0">
                  <c:v>833.17400000000009</c:v>
                </c:pt>
                <c:pt idx="1136" formatCode="#,##0.0">
                  <c:v>833.17400000000009</c:v>
                </c:pt>
                <c:pt idx="1137" formatCode="#,##0.0">
                  <c:v>74.108999999999995</c:v>
                </c:pt>
                <c:pt idx="1138" formatCode="#,##0.0">
                  <c:v>759.06500000000005</c:v>
                </c:pt>
                <c:pt idx="1139" formatCode="#,##0.0">
                  <c:v>0</c:v>
                </c:pt>
                <c:pt idx="1140" formatCode="#,##0.0">
                  <c:v>0</c:v>
                </c:pt>
                <c:pt idx="1141" formatCode="#,##0.0">
                  <c:v>1536.366</c:v>
                </c:pt>
                <c:pt idx="1142" formatCode="#,##0.0">
                  <c:v>1536.366</c:v>
                </c:pt>
                <c:pt idx="1143" formatCode="#,##0.0">
                  <c:v>140.24700000000001</c:v>
                </c:pt>
                <c:pt idx="1144" formatCode="#,##0.0">
                  <c:v>1396.1189999999999</c:v>
                </c:pt>
                <c:pt idx="1145" formatCode="#,##0.0">
                  <c:v>1908.7860000000001</c:v>
                </c:pt>
                <c:pt idx="1146" formatCode="#,##0.0">
                  <c:v>1908.7860000000001</c:v>
                </c:pt>
                <c:pt idx="1147" formatCode="#,##0.0">
                  <c:v>221.41900000000001</c:v>
                </c:pt>
                <c:pt idx="1148" formatCode="#,##0.0">
                  <c:v>1687.367</c:v>
                </c:pt>
                <c:pt idx="1149" formatCode="#,##0.0">
                  <c:v>1123.1279999999999</c:v>
                </c:pt>
                <c:pt idx="1150" formatCode="#,##0.0">
                  <c:v>1123.1279999999999</c:v>
                </c:pt>
                <c:pt idx="1151" formatCode="#,##0.0">
                  <c:v>113.163</c:v>
                </c:pt>
                <c:pt idx="1152" formatCode="#,##0.0">
                  <c:v>1009.965</c:v>
                </c:pt>
                <c:pt idx="1153" formatCode="#,##0.0">
                  <c:v>0</c:v>
                </c:pt>
                <c:pt idx="1154" formatCode="#,##0.0">
                  <c:v>0</c:v>
                </c:pt>
                <c:pt idx="1155" formatCode="#,##0.0">
                  <c:v>10739.569</c:v>
                </c:pt>
                <c:pt idx="1156" formatCode="#,##0.0">
                  <c:v>64.043999999999997</c:v>
                </c:pt>
                <c:pt idx="1157" formatCode="#,##0.0">
                  <c:v>64.043999999999997</c:v>
                </c:pt>
                <c:pt idx="1158" formatCode="#,##0.0">
                  <c:v>62.363999999999997</c:v>
                </c:pt>
                <c:pt idx="1159" formatCode="#,##0.0">
                  <c:v>62.363999999999997</c:v>
                </c:pt>
                <c:pt idx="1160" formatCode="#,##0.0">
                  <c:v>0</c:v>
                </c:pt>
                <c:pt idx="1161" formatCode="#,##0.0">
                  <c:v>1.68</c:v>
                </c:pt>
                <c:pt idx="1162" formatCode="#,##0.0">
                  <c:v>1.68</c:v>
                </c:pt>
                <c:pt idx="1163" formatCode="#,##0.0">
                  <c:v>469.13699999999989</c:v>
                </c:pt>
                <c:pt idx="1164" formatCode="#,##0.0">
                  <c:v>469.13699999999989</c:v>
                </c:pt>
                <c:pt idx="1165" formatCode="#,##0.0">
                  <c:v>311.42499999999995</c:v>
                </c:pt>
                <c:pt idx="1166" formatCode="#,##0.0">
                  <c:v>0.47199999999999998</c:v>
                </c:pt>
                <c:pt idx="1167" formatCode="#,##0.0">
                  <c:v>310.95299999999997</c:v>
                </c:pt>
                <c:pt idx="1168" formatCode="#,##0.0">
                  <c:v>1.2</c:v>
                </c:pt>
                <c:pt idx="1169" formatCode="#,##0.0">
                  <c:v>1.2</c:v>
                </c:pt>
                <c:pt idx="1170" formatCode="#,##0.0">
                  <c:v>35.613999999999997</c:v>
                </c:pt>
                <c:pt idx="1171" formatCode="#,##0.0">
                  <c:v>35.613999999999997</c:v>
                </c:pt>
                <c:pt idx="1172" formatCode="#,##0.0">
                  <c:v>0</c:v>
                </c:pt>
                <c:pt idx="1173" formatCode="#,##0.0">
                  <c:v>104.03</c:v>
                </c:pt>
                <c:pt idx="1174" formatCode="#,##0.0">
                  <c:v>104.03</c:v>
                </c:pt>
                <c:pt idx="1175" formatCode="#,##0.0">
                  <c:v>16.867999999999999</c:v>
                </c:pt>
                <c:pt idx="1176" formatCode="#,##0.0">
                  <c:v>16.867999999999999</c:v>
                </c:pt>
                <c:pt idx="1177" formatCode="#,##0.0">
                  <c:v>64.123000000000005</c:v>
                </c:pt>
                <c:pt idx="1178" formatCode="#,##0.0">
                  <c:v>64.123000000000005</c:v>
                </c:pt>
                <c:pt idx="1179" formatCode="#,##0.0">
                  <c:v>49.786000000000001</c:v>
                </c:pt>
                <c:pt idx="1180" formatCode="#,##0.0">
                  <c:v>49.786000000000001</c:v>
                </c:pt>
                <c:pt idx="1181" formatCode="#,##0.0">
                  <c:v>0</c:v>
                </c:pt>
                <c:pt idx="1182" formatCode="#,##0.0">
                  <c:v>5.4740000000000002</c:v>
                </c:pt>
                <c:pt idx="1183" formatCode="#,##0.0">
                  <c:v>5.4740000000000002</c:v>
                </c:pt>
                <c:pt idx="1184" formatCode="#,##0.0">
                  <c:v>1.5</c:v>
                </c:pt>
                <c:pt idx="1185" formatCode="#,##0.0">
                  <c:v>1.5</c:v>
                </c:pt>
                <c:pt idx="1186" formatCode="#,##0.0">
                  <c:v>7.1630000000000003</c:v>
                </c:pt>
                <c:pt idx="1187" formatCode="#,##0.0">
                  <c:v>7.1630000000000003</c:v>
                </c:pt>
                <c:pt idx="1188" formatCode="#,##0.0">
                  <c:v>0.2</c:v>
                </c:pt>
                <c:pt idx="1189" formatCode="#,##0.0">
                  <c:v>0.2</c:v>
                </c:pt>
                <c:pt idx="1190" formatCode="#,##0.0">
                  <c:v>0</c:v>
                </c:pt>
                <c:pt idx="1191" formatCode="#,##0.0">
                  <c:v>0</c:v>
                </c:pt>
                <c:pt idx="1192" formatCode="#,##0.0">
                  <c:v>104.85199999999999</c:v>
                </c:pt>
                <c:pt idx="1193" formatCode="#,##0.0">
                  <c:v>104.85199999999999</c:v>
                </c:pt>
                <c:pt idx="1194" formatCode="#,##0.0">
                  <c:v>77.644999999999996</c:v>
                </c:pt>
                <c:pt idx="1195" formatCode="#,##0.0">
                  <c:v>77.644999999999996</c:v>
                </c:pt>
                <c:pt idx="1196" formatCode="#,##0.0">
                  <c:v>0</c:v>
                </c:pt>
                <c:pt idx="1197" formatCode="#,##0.0">
                  <c:v>0</c:v>
                </c:pt>
                <c:pt idx="1198" formatCode="#,##0.0">
                  <c:v>18.907</c:v>
                </c:pt>
                <c:pt idx="1199" formatCode="#,##0.0">
                  <c:v>18.907</c:v>
                </c:pt>
                <c:pt idx="1200" formatCode="#,##0.0">
                  <c:v>5</c:v>
                </c:pt>
                <c:pt idx="1201" formatCode="#,##0.0">
                  <c:v>5</c:v>
                </c:pt>
                <c:pt idx="1202" formatCode="#,##0.0">
                  <c:v>3</c:v>
                </c:pt>
                <c:pt idx="1203" formatCode="#,##0.0">
                  <c:v>3</c:v>
                </c:pt>
                <c:pt idx="1204" formatCode="#,##0.0">
                  <c:v>0.3</c:v>
                </c:pt>
                <c:pt idx="1205" formatCode="#,##0.0">
                  <c:v>0.3</c:v>
                </c:pt>
                <c:pt idx="1206" formatCode="#,##0.0">
                  <c:v>0</c:v>
                </c:pt>
                <c:pt idx="1207" formatCode="#,##0.0">
                  <c:v>0</c:v>
                </c:pt>
                <c:pt idx="1208" formatCode="#,##0.0">
                  <c:v>64.199000000000012</c:v>
                </c:pt>
                <c:pt idx="1209" formatCode="#,##0.0">
                  <c:v>64.199000000000012</c:v>
                </c:pt>
                <c:pt idx="1210" formatCode="#,##0.0">
                  <c:v>56.932000000000002</c:v>
                </c:pt>
                <c:pt idx="1211" formatCode="#,##0.0">
                  <c:v>56.932000000000002</c:v>
                </c:pt>
                <c:pt idx="1212" formatCode="#,##0.0">
                  <c:v>0</c:v>
                </c:pt>
                <c:pt idx="1213" formatCode="#,##0.0">
                  <c:v>0</c:v>
                </c:pt>
                <c:pt idx="1214" formatCode="#,##0.0">
                  <c:v>3.484</c:v>
                </c:pt>
                <c:pt idx="1215" formatCode="#,##0.0">
                  <c:v>3.484</c:v>
                </c:pt>
                <c:pt idx="1216" formatCode="#,##0.0">
                  <c:v>1.2190000000000001</c:v>
                </c:pt>
                <c:pt idx="1217" formatCode="#,##0.0">
                  <c:v>1.2190000000000001</c:v>
                </c:pt>
                <c:pt idx="1218" formatCode="#,##0.0">
                  <c:v>1.964</c:v>
                </c:pt>
                <c:pt idx="1219" formatCode="#,##0.0">
                  <c:v>1.964</c:v>
                </c:pt>
                <c:pt idx="1220" formatCode="#,##0.0">
                  <c:v>0.6</c:v>
                </c:pt>
                <c:pt idx="1221" formatCode="#,##0.0">
                  <c:v>0.6</c:v>
                </c:pt>
                <c:pt idx="1222" formatCode="#,##0.0">
                  <c:v>0</c:v>
                </c:pt>
                <c:pt idx="1223" formatCode="#,##0.0">
                  <c:v>0</c:v>
                </c:pt>
                <c:pt idx="1224" formatCode="#,##0.0">
                  <c:v>72.643000000000001</c:v>
                </c:pt>
                <c:pt idx="1225" formatCode="#,##0.0">
                  <c:v>72.643000000000001</c:v>
                </c:pt>
                <c:pt idx="1226" formatCode="#,##0.0">
                  <c:v>54.871000000000002</c:v>
                </c:pt>
                <c:pt idx="1227" formatCode="#,##0.0">
                  <c:v>54.871000000000002</c:v>
                </c:pt>
                <c:pt idx="1228" formatCode="#,##0.0">
                  <c:v>0</c:v>
                </c:pt>
                <c:pt idx="1229" formatCode="#,##0.0">
                  <c:v>0</c:v>
                </c:pt>
                <c:pt idx="1230" formatCode="#,##0.0">
                  <c:v>4.9219999999999997</c:v>
                </c:pt>
                <c:pt idx="1231" formatCode="#,##0.0">
                  <c:v>4.9219999999999997</c:v>
                </c:pt>
                <c:pt idx="1232" formatCode="#,##0.0">
                  <c:v>5.0999999999999996</c:v>
                </c:pt>
                <c:pt idx="1233" formatCode="#,##0.0">
                  <c:v>5.0999999999999996</c:v>
                </c:pt>
                <c:pt idx="1234" formatCode="#,##0.0">
                  <c:v>7.03</c:v>
                </c:pt>
                <c:pt idx="1235" formatCode="#,##0.0">
                  <c:v>7.03</c:v>
                </c:pt>
                <c:pt idx="1236" formatCode="#,##0.0">
                  <c:v>0.72</c:v>
                </c:pt>
                <c:pt idx="1237" formatCode="#,##0.0">
                  <c:v>0.72</c:v>
                </c:pt>
                <c:pt idx="1238" formatCode="#,##0.0">
                  <c:v>0</c:v>
                </c:pt>
                <c:pt idx="1239" formatCode="#,##0.0">
                  <c:v>0</c:v>
                </c:pt>
                <c:pt idx="1240" formatCode="#,##0.0">
                  <c:v>63.97999999999999</c:v>
                </c:pt>
                <c:pt idx="1241" formatCode="#,##0.0">
                  <c:v>63.97999999999999</c:v>
                </c:pt>
                <c:pt idx="1242" formatCode="#,##0.0">
                  <c:v>55.286999999999999</c:v>
                </c:pt>
                <c:pt idx="1243" formatCode="#,##0.0">
                  <c:v>55.286999999999999</c:v>
                </c:pt>
                <c:pt idx="1244" formatCode="#,##0.0">
                  <c:v>0</c:v>
                </c:pt>
                <c:pt idx="1245" formatCode="#,##0.0">
                  <c:v>0</c:v>
                </c:pt>
                <c:pt idx="1246" formatCode="#,##0.0">
                  <c:v>4.5430000000000001</c:v>
                </c:pt>
                <c:pt idx="1247" formatCode="#,##0.0">
                  <c:v>4.5430000000000001</c:v>
                </c:pt>
                <c:pt idx="1248" formatCode="#,##0.0">
                  <c:v>0.498</c:v>
                </c:pt>
                <c:pt idx="1249" formatCode="#,##0.0">
                  <c:v>0.498</c:v>
                </c:pt>
                <c:pt idx="1250" formatCode="#,##0.0">
                  <c:v>2.4740000000000002</c:v>
                </c:pt>
                <c:pt idx="1251" formatCode="#,##0.0">
                  <c:v>2.4740000000000002</c:v>
                </c:pt>
                <c:pt idx="1252" formatCode="#,##0.0">
                  <c:v>1.1779999999999999</c:v>
                </c:pt>
                <c:pt idx="1253" formatCode="#,##0.0">
                  <c:v>1.1779999999999999</c:v>
                </c:pt>
                <c:pt idx="1254" formatCode="#,##0.0">
                  <c:v>0</c:v>
                </c:pt>
                <c:pt idx="1255" formatCode="#,##0.0">
                  <c:v>0</c:v>
                </c:pt>
                <c:pt idx="1256" formatCode="#,##0.0">
                  <c:v>108.657</c:v>
                </c:pt>
                <c:pt idx="1257" formatCode="#,##0.0">
                  <c:v>108.657</c:v>
                </c:pt>
                <c:pt idx="1258" formatCode="#,##0.0">
                  <c:v>69.587999999999994</c:v>
                </c:pt>
                <c:pt idx="1259" formatCode="#,##0.0">
                  <c:v>69.587999999999994</c:v>
                </c:pt>
                <c:pt idx="1260" formatCode="#,##0.0">
                  <c:v>0</c:v>
                </c:pt>
                <c:pt idx="1261" formatCode="#,##0.0">
                  <c:v>28.535</c:v>
                </c:pt>
                <c:pt idx="1262" formatCode="#,##0.0">
                  <c:v>28.535</c:v>
                </c:pt>
                <c:pt idx="1263" formatCode="#,##0.0">
                  <c:v>2.5</c:v>
                </c:pt>
                <c:pt idx="1264" formatCode="#,##0.0">
                  <c:v>2.5</c:v>
                </c:pt>
                <c:pt idx="1265" formatCode="#,##0.0">
                  <c:v>6.0339999999999998</c:v>
                </c:pt>
                <c:pt idx="1266" formatCode="#,##0.0">
                  <c:v>6.0339999999999998</c:v>
                </c:pt>
                <c:pt idx="1267" formatCode="#,##0.0">
                  <c:v>2</c:v>
                </c:pt>
                <c:pt idx="1268" formatCode="#,##0.0">
                  <c:v>2</c:v>
                </c:pt>
                <c:pt idx="1269" formatCode="#,##0.0">
                  <c:v>0</c:v>
                </c:pt>
                <c:pt idx="1270" formatCode="#,##0.0">
                  <c:v>0</c:v>
                </c:pt>
                <c:pt idx="1271" formatCode="#,##0.0">
                  <c:v>101.19199999999999</c:v>
                </c:pt>
                <c:pt idx="1272" formatCode="#,##0.0">
                  <c:v>101.19199999999999</c:v>
                </c:pt>
                <c:pt idx="1273" formatCode="#,##0.0">
                  <c:v>62.366999999999997</c:v>
                </c:pt>
                <c:pt idx="1274" formatCode="#,##0.0">
                  <c:v>62.366999999999997</c:v>
                </c:pt>
                <c:pt idx="1275" formatCode="#,##0.0">
                  <c:v>0</c:v>
                </c:pt>
                <c:pt idx="1276" formatCode="#,##0.0">
                  <c:v>24.669</c:v>
                </c:pt>
                <c:pt idx="1277" formatCode="#,##0.0">
                  <c:v>24.669</c:v>
                </c:pt>
                <c:pt idx="1278" formatCode="#,##0.0">
                  <c:v>2.6</c:v>
                </c:pt>
                <c:pt idx="1279" formatCode="#,##0.0">
                  <c:v>2.6</c:v>
                </c:pt>
                <c:pt idx="1280" formatCode="#,##0.0">
                  <c:v>10.756</c:v>
                </c:pt>
                <c:pt idx="1281" formatCode="#,##0.0">
                  <c:v>10.756</c:v>
                </c:pt>
                <c:pt idx="1282" formatCode="#,##0.0">
                  <c:v>0.8</c:v>
                </c:pt>
                <c:pt idx="1283" formatCode="#,##0.0">
                  <c:v>0.8</c:v>
                </c:pt>
                <c:pt idx="1284" formatCode="#,##0.0">
                  <c:v>0</c:v>
                </c:pt>
                <c:pt idx="1285" formatCode="#,##0.0">
                  <c:v>0</c:v>
                </c:pt>
                <c:pt idx="1286" formatCode="#,##0.0">
                  <c:v>70.36</c:v>
                </c:pt>
                <c:pt idx="1287" formatCode="#,##0.0">
                  <c:v>70.36</c:v>
                </c:pt>
                <c:pt idx="1288" formatCode="#,##0.0">
                  <c:v>58.456000000000003</c:v>
                </c:pt>
                <c:pt idx="1289" formatCode="#,##0.0">
                  <c:v>58.456000000000003</c:v>
                </c:pt>
                <c:pt idx="1290" formatCode="#,##0.0">
                  <c:v>0</c:v>
                </c:pt>
                <c:pt idx="1291" formatCode="#,##0.0">
                  <c:v>0</c:v>
                </c:pt>
                <c:pt idx="1292" formatCode="#,##0.0">
                  <c:v>3.5</c:v>
                </c:pt>
                <c:pt idx="1293" formatCode="#,##0.0">
                  <c:v>3.5</c:v>
                </c:pt>
                <c:pt idx="1294" formatCode="#,##0.0">
                  <c:v>2.8</c:v>
                </c:pt>
                <c:pt idx="1295" formatCode="#,##0.0">
                  <c:v>2.8</c:v>
                </c:pt>
                <c:pt idx="1296" formatCode="#,##0.0">
                  <c:v>4.08</c:v>
                </c:pt>
                <c:pt idx="1297" formatCode="#,##0.0">
                  <c:v>4.08</c:v>
                </c:pt>
                <c:pt idx="1298" formatCode="#,##0.0">
                  <c:v>1.524</c:v>
                </c:pt>
                <c:pt idx="1299" formatCode="#,##0.0">
                  <c:v>1.524</c:v>
                </c:pt>
                <c:pt idx="1300" formatCode="#,##0.0">
                  <c:v>0</c:v>
                </c:pt>
                <c:pt idx="1301" formatCode="#,##0.0">
                  <c:v>0</c:v>
                </c:pt>
                <c:pt idx="1302" formatCode="#,##0.0">
                  <c:v>63.945000000000007</c:v>
                </c:pt>
                <c:pt idx="1303" formatCode="#,##0.0">
                  <c:v>63.945000000000007</c:v>
                </c:pt>
                <c:pt idx="1304" formatCode="#,##0.0">
                  <c:v>49.408000000000001</c:v>
                </c:pt>
                <c:pt idx="1305" formatCode="#,##0.0">
                  <c:v>49.408000000000001</c:v>
                </c:pt>
                <c:pt idx="1306" formatCode="#,##0.0">
                  <c:v>0</c:v>
                </c:pt>
                <c:pt idx="1307" formatCode="#,##0.0">
                  <c:v>2.95</c:v>
                </c:pt>
                <c:pt idx="1308" formatCode="#,##0.0">
                  <c:v>2.95</c:v>
                </c:pt>
                <c:pt idx="1309" formatCode="#,##0.0">
                  <c:v>2.6</c:v>
                </c:pt>
                <c:pt idx="1310" formatCode="#,##0.0">
                  <c:v>2.6</c:v>
                </c:pt>
                <c:pt idx="1311" formatCode="#,##0.0">
                  <c:v>8.3870000000000005</c:v>
                </c:pt>
                <c:pt idx="1312" formatCode="#,##0.0">
                  <c:v>8.3870000000000005</c:v>
                </c:pt>
                <c:pt idx="1313" formatCode="#,##0.0">
                  <c:v>0.6</c:v>
                </c:pt>
                <c:pt idx="1314" formatCode="#,##0.0">
                  <c:v>0.6</c:v>
                </c:pt>
                <c:pt idx="1315" formatCode="#,##0.0">
                  <c:v>78.63</c:v>
                </c:pt>
                <c:pt idx="1316" formatCode="#,##0.0">
                  <c:v>78.63</c:v>
                </c:pt>
                <c:pt idx="1317" formatCode="#,##0.0">
                  <c:v>60.554000000000002</c:v>
                </c:pt>
                <c:pt idx="1318" formatCode="#,##0.0">
                  <c:v>60.554000000000002</c:v>
                </c:pt>
                <c:pt idx="1319" formatCode="#,##0.0">
                  <c:v>0</c:v>
                </c:pt>
                <c:pt idx="1320" formatCode="#,##0.0">
                  <c:v>0</c:v>
                </c:pt>
                <c:pt idx="1321" formatCode="#,##0.0">
                  <c:v>7.1029999999999998</c:v>
                </c:pt>
                <c:pt idx="1322" formatCode="#,##0.0">
                  <c:v>7.1029999999999998</c:v>
                </c:pt>
                <c:pt idx="1323" formatCode="#,##0.0">
                  <c:v>1.5</c:v>
                </c:pt>
                <c:pt idx="1324" formatCode="#,##0.0">
                  <c:v>1.5</c:v>
                </c:pt>
                <c:pt idx="1325" formatCode="#,##0.0">
                  <c:v>9.173</c:v>
                </c:pt>
                <c:pt idx="1326" formatCode="#,##0.0">
                  <c:v>9.173</c:v>
                </c:pt>
                <c:pt idx="1327" formatCode="#,##0.0">
                  <c:v>0.3</c:v>
                </c:pt>
                <c:pt idx="1328" formatCode="#,##0.0">
                  <c:v>0.3</c:v>
                </c:pt>
                <c:pt idx="1329" formatCode="#,##0.0">
                  <c:v>0</c:v>
                </c:pt>
                <c:pt idx="1330" formatCode="#,##0.0">
                  <c:v>0</c:v>
                </c:pt>
                <c:pt idx="1331" formatCode="#,##0.0">
                  <c:v>70.960999999999999</c:v>
                </c:pt>
                <c:pt idx="1332" formatCode="#,##0.0">
                  <c:v>70.960999999999999</c:v>
                </c:pt>
                <c:pt idx="1333" formatCode="#,##0.0">
                  <c:v>55.362000000000002</c:v>
                </c:pt>
                <c:pt idx="1334" formatCode="#,##0.0">
                  <c:v>55.362000000000002</c:v>
                </c:pt>
                <c:pt idx="1335" formatCode="#,##0.0">
                  <c:v>0</c:v>
                </c:pt>
                <c:pt idx="1336" formatCode="#,##0.0">
                  <c:v>0</c:v>
                </c:pt>
                <c:pt idx="1337" formatCode="#,##0.0">
                  <c:v>3.5</c:v>
                </c:pt>
                <c:pt idx="1338" formatCode="#,##0.0">
                  <c:v>3.5</c:v>
                </c:pt>
                <c:pt idx="1339" formatCode="#,##0.0">
                  <c:v>2.2999999999999998</c:v>
                </c:pt>
                <c:pt idx="1340" formatCode="#,##0.0">
                  <c:v>2.2999999999999998</c:v>
                </c:pt>
                <c:pt idx="1341" formatCode="#,##0.0">
                  <c:v>9.0589999999999993</c:v>
                </c:pt>
                <c:pt idx="1342" formatCode="#,##0.0">
                  <c:v>9.0589999999999993</c:v>
                </c:pt>
                <c:pt idx="1343" formatCode="#,##0.0">
                  <c:v>0.74</c:v>
                </c:pt>
                <c:pt idx="1344" formatCode="#,##0.0">
                  <c:v>0.74</c:v>
                </c:pt>
                <c:pt idx="1345" formatCode="#,##0.0">
                  <c:v>0</c:v>
                </c:pt>
                <c:pt idx="1346" formatCode="#,##0.0">
                  <c:v>0</c:v>
                </c:pt>
                <c:pt idx="1347" formatCode="#,##0.0">
                  <c:v>88.676000000000016</c:v>
                </c:pt>
                <c:pt idx="1348" formatCode="#,##0.0">
                  <c:v>88.676000000000016</c:v>
                </c:pt>
                <c:pt idx="1349" formatCode="#,##0.0">
                  <c:v>63.38</c:v>
                </c:pt>
                <c:pt idx="1350" formatCode="#,##0.0">
                  <c:v>63.38</c:v>
                </c:pt>
                <c:pt idx="1351" formatCode="#,##0.0">
                  <c:v>0</c:v>
                </c:pt>
                <c:pt idx="1352" formatCode="#,##0.0">
                  <c:v>0</c:v>
                </c:pt>
                <c:pt idx="1353" formatCode="#,##0.0">
                  <c:v>17.913</c:v>
                </c:pt>
                <c:pt idx="1354" formatCode="#,##0.0">
                  <c:v>17.913</c:v>
                </c:pt>
                <c:pt idx="1355" formatCode="#,##0.0">
                  <c:v>1.95</c:v>
                </c:pt>
                <c:pt idx="1356" formatCode="#,##0.0">
                  <c:v>1.95</c:v>
                </c:pt>
                <c:pt idx="1357" formatCode="#,##0.0">
                  <c:v>5.2830000000000004</c:v>
                </c:pt>
                <c:pt idx="1358" formatCode="#,##0.0">
                  <c:v>5.2830000000000004</c:v>
                </c:pt>
                <c:pt idx="1359" formatCode="#,##0.0">
                  <c:v>0.15</c:v>
                </c:pt>
                <c:pt idx="1360" formatCode="#,##0.0">
                  <c:v>0.15</c:v>
                </c:pt>
                <c:pt idx="1361" formatCode="#,##0.0">
                  <c:v>0</c:v>
                </c:pt>
                <c:pt idx="1362" formatCode="#,##0.0">
                  <c:v>0</c:v>
                </c:pt>
                <c:pt idx="1363" formatCode="#,##0.0">
                  <c:v>280.03699999999998</c:v>
                </c:pt>
                <c:pt idx="1364" formatCode="#,##0.0">
                  <c:v>280.03699999999998</c:v>
                </c:pt>
                <c:pt idx="1365" formatCode="#,##0.0">
                  <c:v>119.64100000000001</c:v>
                </c:pt>
                <c:pt idx="1366" formatCode="#,##0.0">
                  <c:v>119.64100000000001</c:v>
                </c:pt>
                <c:pt idx="1367" formatCode="#,##0.0">
                  <c:v>0</c:v>
                </c:pt>
                <c:pt idx="1368" formatCode="#,##0.0">
                  <c:v>93.744</c:v>
                </c:pt>
                <c:pt idx="1369" formatCode="#,##0.0">
                  <c:v>93.744</c:v>
                </c:pt>
                <c:pt idx="1370" formatCode="#,##0.0">
                  <c:v>10.712999999999999</c:v>
                </c:pt>
                <c:pt idx="1371" formatCode="#,##0.0">
                  <c:v>10.712999999999999</c:v>
                </c:pt>
                <c:pt idx="1372" formatCode="#,##0.0">
                  <c:v>49.139000000000003</c:v>
                </c:pt>
                <c:pt idx="1373" formatCode="#,##0.0">
                  <c:v>49.139000000000003</c:v>
                </c:pt>
                <c:pt idx="1374" formatCode="#,##0.0">
                  <c:v>2.8650000000000002</c:v>
                </c:pt>
                <c:pt idx="1375" formatCode="#,##0.0">
                  <c:v>2.8650000000000002</c:v>
                </c:pt>
                <c:pt idx="1376" formatCode="#,##0.0">
                  <c:v>6.8</c:v>
                </c:pt>
                <c:pt idx="1377" formatCode="#,##0.0">
                  <c:v>6.8</c:v>
                </c:pt>
                <c:pt idx="1378" formatCode="#,##0.0">
                  <c:v>0</c:v>
                </c:pt>
                <c:pt idx="1379" formatCode="#,##0.0">
                  <c:v>0</c:v>
                </c:pt>
                <c:pt idx="1380" formatCode="#,##0.0">
                  <c:v>121.56599999999999</c:v>
                </c:pt>
                <c:pt idx="1381" formatCode="#,##0.0">
                  <c:v>121.56599999999999</c:v>
                </c:pt>
                <c:pt idx="1382" formatCode="#,##0.0">
                  <c:v>84.003</c:v>
                </c:pt>
                <c:pt idx="1383" formatCode="#,##0.0">
                  <c:v>84.003</c:v>
                </c:pt>
                <c:pt idx="1384" formatCode="#,##0.0">
                  <c:v>0</c:v>
                </c:pt>
                <c:pt idx="1385" formatCode="#,##0.0">
                  <c:v>0</c:v>
                </c:pt>
                <c:pt idx="1386" formatCode="#,##0.0">
                  <c:v>20.292999999999999</c:v>
                </c:pt>
                <c:pt idx="1387" formatCode="#,##0.0">
                  <c:v>20.292999999999999</c:v>
                </c:pt>
                <c:pt idx="1388" formatCode="#,##0.0">
                  <c:v>4</c:v>
                </c:pt>
                <c:pt idx="1389" formatCode="#,##0.0">
                  <c:v>4</c:v>
                </c:pt>
                <c:pt idx="1390" formatCode="#,##0.0">
                  <c:v>11.17</c:v>
                </c:pt>
                <c:pt idx="1391" formatCode="#,##0.0">
                  <c:v>11.17</c:v>
                </c:pt>
                <c:pt idx="1392" formatCode="#,##0.0">
                  <c:v>2.1</c:v>
                </c:pt>
                <c:pt idx="1393" formatCode="#,##0.0">
                  <c:v>2.1</c:v>
                </c:pt>
                <c:pt idx="1394" formatCode="#,##0.0">
                  <c:v>0</c:v>
                </c:pt>
                <c:pt idx="1395" formatCode="#,##0.0">
                  <c:v>0</c:v>
                </c:pt>
                <c:pt idx="1396" formatCode="#,##0.0">
                  <c:v>1796.4749999999999</c:v>
                </c:pt>
                <c:pt idx="1397" formatCode="#,##0.0">
                  <c:v>1796.4749999999999</c:v>
                </c:pt>
                <c:pt idx="1398" formatCode="#,##0.0">
                  <c:v>138.87100000000001</c:v>
                </c:pt>
                <c:pt idx="1399" formatCode="#,##0.0">
                  <c:v>138.87100000000001</c:v>
                </c:pt>
                <c:pt idx="1400" formatCode="0.0">
                  <c:v>0</c:v>
                </c:pt>
                <c:pt idx="1401" formatCode="0.0">
                  <c:v>0</c:v>
                </c:pt>
                <c:pt idx="1402" formatCode="#,##0.0">
                  <c:v>492.00900000000001</c:v>
                </c:pt>
                <c:pt idx="1403" formatCode="#,##0.0">
                  <c:v>0</c:v>
                </c:pt>
                <c:pt idx="1404" formatCode="#,##0.0">
                  <c:v>4.093</c:v>
                </c:pt>
                <c:pt idx="1405" formatCode="#,##0.0">
                  <c:v>487.916</c:v>
                </c:pt>
                <c:pt idx="1406" formatCode="#,##0.0">
                  <c:v>4.7720000000000002</c:v>
                </c:pt>
                <c:pt idx="1407" formatCode="#,##0.0">
                  <c:v>4.7720000000000002</c:v>
                </c:pt>
                <c:pt idx="1408" formatCode="#,##0.0">
                  <c:v>297.553</c:v>
                </c:pt>
                <c:pt idx="1409" formatCode="#,##0.0">
                  <c:v>297.553</c:v>
                </c:pt>
                <c:pt idx="1410" formatCode="#,##0.0">
                  <c:v>12.092000000000001</c:v>
                </c:pt>
                <c:pt idx="1411" formatCode="#,##0.0">
                  <c:v>12.092000000000001</c:v>
                </c:pt>
                <c:pt idx="1412" formatCode="0.0">
                  <c:v>0</c:v>
                </c:pt>
                <c:pt idx="1413" formatCode="#,##0.0">
                  <c:v>1.2410000000000001</c:v>
                </c:pt>
                <c:pt idx="1414" formatCode="#,##0.0">
                  <c:v>1.2410000000000001</c:v>
                </c:pt>
                <c:pt idx="1415" formatCode="0.0">
                  <c:v>0</c:v>
                </c:pt>
                <c:pt idx="1416" formatCode="#,##0.0">
                  <c:v>807.27700000000004</c:v>
                </c:pt>
                <c:pt idx="1417" formatCode="#,##0.0">
                  <c:v>101.185</c:v>
                </c:pt>
                <c:pt idx="1418" formatCode="#,##0.0">
                  <c:v>334.97899999999998</c:v>
                </c:pt>
                <c:pt idx="1419" formatCode="#,##0.0">
                  <c:v>371.113</c:v>
                </c:pt>
                <c:pt idx="1420" formatCode="0.0">
                  <c:v>0</c:v>
                </c:pt>
                <c:pt idx="1421" formatCode="0.0">
                  <c:v>1.35</c:v>
                </c:pt>
                <c:pt idx="1422" formatCode="#,##0.0">
                  <c:v>1.35</c:v>
                </c:pt>
                <c:pt idx="1423" formatCode="#,##0.0">
                  <c:v>41.31</c:v>
                </c:pt>
                <c:pt idx="1424" formatCode="#,##0.0">
                  <c:v>41.31</c:v>
                </c:pt>
                <c:pt idx="1425" formatCode="#,##0.0">
                  <c:v>330.25</c:v>
                </c:pt>
                <c:pt idx="1426" formatCode="#,##0.0">
                  <c:v>330.25</c:v>
                </c:pt>
                <c:pt idx="1427" formatCode="#,##0.0">
                  <c:v>330.25</c:v>
                </c:pt>
                <c:pt idx="1428" formatCode="#,##0.0">
                  <c:v>0.13</c:v>
                </c:pt>
                <c:pt idx="1429" formatCode="#,##0.0">
                  <c:v>330.12</c:v>
                </c:pt>
                <c:pt idx="1430" formatCode="#,##0.0">
                  <c:v>0</c:v>
                </c:pt>
                <c:pt idx="1431" formatCode="#,##0.0">
                  <c:v>0</c:v>
                </c:pt>
                <c:pt idx="1432" formatCode="#,##0.0">
                  <c:v>94.018000000000001</c:v>
                </c:pt>
                <c:pt idx="1433" formatCode="#,##0.0">
                  <c:v>94.018000000000001</c:v>
                </c:pt>
                <c:pt idx="1434" formatCode="#,##0.0">
                  <c:v>92.668000000000006</c:v>
                </c:pt>
                <c:pt idx="1435" formatCode="#,##0.0">
                  <c:v>92.668000000000006</c:v>
                </c:pt>
                <c:pt idx="1436" formatCode="#,##0.0">
                  <c:v>0</c:v>
                </c:pt>
                <c:pt idx="1437" formatCode="#,##0.0">
                  <c:v>1.35</c:v>
                </c:pt>
                <c:pt idx="1438" formatCode="#,##0.0">
                  <c:v>1.35</c:v>
                </c:pt>
                <c:pt idx="1439" formatCode="#,##0.0">
                  <c:v>0</c:v>
                </c:pt>
                <c:pt idx="1440" formatCode="#,##0.0">
                  <c:v>0</c:v>
                </c:pt>
                <c:pt idx="1441" formatCode="#,##0.0">
                  <c:v>0</c:v>
                </c:pt>
                <c:pt idx="1442" formatCode="#,##0.0">
                  <c:v>0</c:v>
                </c:pt>
                <c:pt idx="1443" formatCode="#,##0.0">
                  <c:v>0</c:v>
                </c:pt>
                <c:pt idx="1444" formatCode="#,##0.0">
                  <c:v>0</c:v>
                </c:pt>
                <c:pt idx="1445" formatCode="#,##0.0">
                  <c:v>0</c:v>
                </c:pt>
                <c:pt idx="1446" formatCode="#,##0.0">
                  <c:v>37.517000000000003</c:v>
                </c:pt>
                <c:pt idx="1447" formatCode="#,##0.0">
                  <c:v>37.517000000000003</c:v>
                </c:pt>
                <c:pt idx="1448" formatCode="#,##0.0">
                  <c:v>37.517000000000003</c:v>
                </c:pt>
                <c:pt idx="1449" formatCode="#,##0.0">
                  <c:v>37.517000000000003</c:v>
                </c:pt>
                <c:pt idx="1450" formatCode="#,##0.0">
                  <c:v>0</c:v>
                </c:pt>
                <c:pt idx="1452" formatCode="#,##0.0">
                  <c:v>449.91500000000008</c:v>
                </c:pt>
                <c:pt idx="1453" formatCode="#,##0.0">
                  <c:v>449.91500000000008</c:v>
                </c:pt>
                <c:pt idx="1454" formatCode="#,##0.0">
                  <c:v>41.320999999999998</c:v>
                </c:pt>
                <c:pt idx="1455" formatCode="#,##0.0">
                  <c:v>41.320999999999998</c:v>
                </c:pt>
                <c:pt idx="1456" formatCode="#,##0.0">
                  <c:v>0</c:v>
                </c:pt>
                <c:pt idx="1457" formatCode="#,##0.0">
                  <c:v>368.79700000000003</c:v>
                </c:pt>
                <c:pt idx="1458" formatCode="#,##0.0">
                  <c:v>0</c:v>
                </c:pt>
                <c:pt idx="1459" formatCode="#,##0.0">
                  <c:v>368.79700000000003</c:v>
                </c:pt>
                <c:pt idx="1460" formatCode="#,##0.0">
                  <c:v>0</c:v>
                </c:pt>
                <c:pt idx="1461" formatCode="#,##0.0">
                  <c:v>10.943</c:v>
                </c:pt>
                <c:pt idx="1462" formatCode="#,##0.0">
                  <c:v>10.943</c:v>
                </c:pt>
                <c:pt idx="1463" formatCode="#,##0.0">
                  <c:v>27.504000000000001</c:v>
                </c:pt>
                <c:pt idx="1464" formatCode="#,##0.0">
                  <c:v>27.504000000000001</c:v>
                </c:pt>
                <c:pt idx="1465" formatCode="#,##0.0">
                  <c:v>1.35</c:v>
                </c:pt>
                <c:pt idx="1466" formatCode="#,##0.0">
                  <c:v>1.35</c:v>
                </c:pt>
                <c:pt idx="1469" formatCode="#,##0.0">
                  <c:v>204.114</c:v>
                </c:pt>
                <c:pt idx="1470" formatCode="#,##0.0">
                  <c:v>204.114</c:v>
                </c:pt>
                <c:pt idx="1471" formatCode="#,##0.0">
                  <c:v>204.114</c:v>
                </c:pt>
                <c:pt idx="1472" formatCode="#,##0.0">
                  <c:v>0.122</c:v>
                </c:pt>
                <c:pt idx="1473" formatCode="#,##0.0">
                  <c:v>203.99199999999999</c:v>
                </c:pt>
                <c:pt idx="1474" formatCode="#,##0.0">
                  <c:v>0</c:v>
                </c:pt>
                <c:pt idx="1475" formatCode="#,##0.0">
                  <c:v>21.286999999999999</c:v>
                </c:pt>
                <c:pt idx="1476" formatCode="#,##0.0">
                  <c:v>21.286999999999999</c:v>
                </c:pt>
                <c:pt idx="1477" formatCode="#,##0.0">
                  <c:v>21.286999999999999</c:v>
                </c:pt>
                <c:pt idx="1478" formatCode="#,##0.0">
                  <c:v>21.286999999999999</c:v>
                </c:pt>
                <c:pt idx="1479" formatCode="#,##0.0">
                  <c:v>0</c:v>
                </c:pt>
                <c:pt idx="1480" formatCode="#,##0.0">
                  <c:v>81.486000000000004</c:v>
                </c:pt>
                <c:pt idx="1481" formatCode="#,##0.0">
                  <c:v>81.486000000000004</c:v>
                </c:pt>
                <c:pt idx="1482" formatCode="#,##0.0">
                  <c:v>81.486000000000004</c:v>
                </c:pt>
                <c:pt idx="1483" formatCode="#,##0.0">
                  <c:v>81.486000000000004</c:v>
                </c:pt>
                <c:pt idx="1484" formatCode="#,##0.0">
                  <c:v>449.13400000000001</c:v>
                </c:pt>
                <c:pt idx="1485" formatCode="#,##0.0">
                  <c:v>449.13400000000001</c:v>
                </c:pt>
                <c:pt idx="1486" formatCode="#,##0.0">
                  <c:v>105.92700000000001</c:v>
                </c:pt>
                <c:pt idx="1487" formatCode="#,##0.0">
                  <c:v>105.92700000000001</c:v>
                </c:pt>
                <c:pt idx="1488" formatCode="#,##0.0">
                  <c:v>0</c:v>
                </c:pt>
                <c:pt idx="1489" formatCode="#,##0.0">
                  <c:v>3.1240000000000001</c:v>
                </c:pt>
                <c:pt idx="1490" formatCode="#,##0.0">
                  <c:v>3.1240000000000001</c:v>
                </c:pt>
                <c:pt idx="1491" formatCode="#,##0.0">
                  <c:v>33.368000000000002</c:v>
                </c:pt>
                <c:pt idx="1492" formatCode="#,##0.0">
                  <c:v>33.368000000000002</c:v>
                </c:pt>
                <c:pt idx="1493" formatCode="#,##0.0">
                  <c:v>10.614000000000001</c:v>
                </c:pt>
                <c:pt idx="1494" formatCode="#,##0.0">
                  <c:v>10.614000000000001</c:v>
                </c:pt>
                <c:pt idx="1495" formatCode="#,##0.0">
                  <c:v>37.485999999999997</c:v>
                </c:pt>
                <c:pt idx="1496" formatCode="#,##0.0">
                  <c:v>37.485999999999997</c:v>
                </c:pt>
                <c:pt idx="1497" formatCode="#,##0.0">
                  <c:v>5.85</c:v>
                </c:pt>
                <c:pt idx="1498" formatCode="#,##0.0">
                  <c:v>5.85</c:v>
                </c:pt>
                <c:pt idx="1499" formatCode="#,##0.0">
                  <c:v>81.224000000000004</c:v>
                </c:pt>
                <c:pt idx="1500" formatCode="#,##0.0">
                  <c:v>81.224000000000004</c:v>
                </c:pt>
                <c:pt idx="1501" formatCode="#,##0.0">
                  <c:v>4.625</c:v>
                </c:pt>
                <c:pt idx="1502" formatCode="#,##0.0">
                  <c:v>4.625</c:v>
                </c:pt>
                <c:pt idx="1503" formatCode="#,##0.0">
                  <c:v>4.5949999999999998</c:v>
                </c:pt>
                <c:pt idx="1504" formatCode="#,##0.0">
                  <c:v>4.5949999999999998</c:v>
                </c:pt>
                <c:pt idx="1505" formatCode="#,##0.0">
                  <c:v>124.78400000000001</c:v>
                </c:pt>
                <c:pt idx="1506" formatCode="#,##0.0">
                  <c:v>124.78400000000001</c:v>
                </c:pt>
                <c:pt idx="1507" formatCode="#,##0.0">
                  <c:v>0</c:v>
                </c:pt>
                <c:pt idx="1508" formatCode="#,##0.0">
                  <c:v>0</c:v>
                </c:pt>
                <c:pt idx="1509" formatCode="#,##0.0">
                  <c:v>1E-3</c:v>
                </c:pt>
                <c:pt idx="1510" formatCode="#,##0.0">
                  <c:v>1E-3</c:v>
                </c:pt>
                <c:pt idx="1511" formatCode="#,##0.0">
                  <c:v>37.536000000000001</c:v>
                </c:pt>
                <c:pt idx="1512" formatCode="#,##0.0">
                  <c:v>37.536000000000001</c:v>
                </c:pt>
                <c:pt idx="1513" formatCode="#,##0.0">
                  <c:v>98.300999999999988</c:v>
                </c:pt>
                <c:pt idx="1514" formatCode="#,##0.0">
                  <c:v>98.300999999999988</c:v>
                </c:pt>
                <c:pt idx="1515" formatCode="#,##0.0">
                  <c:v>96.950999999999993</c:v>
                </c:pt>
                <c:pt idx="1516" formatCode="#,##0.0">
                  <c:v>96.950999999999993</c:v>
                </c:pt>
                <c:pt idx="1517" formatCode="#,##0.0">
                  <c:v>0</c:v>
                </c:pt>
                <c:pt idx="1518" formatCode="#,##0.0">
                  <c:v>1.35</c:v>
                </c:pt>
                <c:pt idx="1519" formatCode="#,##0.0">
                  <c:v>1.35</c:v>
                </c:pt>
                <c:pt idx="1520" formatCode="#,##0.0">
                  <c:v>1675.9780000000001</c:v>
                </c:pt>
                <c:pt idx="1521" formatCode="#,##0.0">
                  <c:v>1675.9780000000001</c:v>
                </c:pt>
                <c:pt idx="1522" formatCode="#,##0.0">
                  <c:v>62.249000000000002</c:v>
                </c:pt>
                <c:pt idx="1523" formatCode="#,##0.0">
                  <c:v>62.249000000000002</c:v>
                </c:pt>
                <c:pt idx="1524" formatCode="#,##0.0">
                  <c:v>0</c:v>
                </c:pt>
                <c:pt idx="1525" formatCode="#,##0.0">
                  <c:v>0</c:v>
                </c:pt>
                <c:pt idx="1526" formatCode="#,##0.0">
                  <c:v>0</c:v>
                </c:pt>
                <c:pt idx="1527" formatCode="#,##0.0">
                  <c:v>252.249</c:v>
                </c:pt>
                <c:pt idx="1528" formatCode="#,##0.0">
                  <c:v>0</c:v>
                </c:pt>
                <c:pt idx="1529" formatCode="#,##0.0">
                  <c:v>35.250999999999998</c:v>
                </c:pt>
                <c:pt idx="1530" formatCode="#,##0.0">
                  <c:v>123.02800000000001</c:v>
                </c:pt>
                <c:pt idx="1531" formatCode="#,##0.0">
                  <c:v>93.97</c:v>
                </c:pt>
                <c:pt idx="1532" formatCode="#,##0.0">
                  <c:v>14.981999999999999</c:v>
                </c:pt>
                <c:pt idx="1533" formatCode="#,##0.0">
                  <c:v>14.981999999999999</c:v>
                </c:pt>
                <c:pt idx="1534" formatCode="#,##0.0">
                  <c:v>1</c:v>
                </c:pt>
                <c:pt idx="1535" formatCode="#,##0.0">
                  <c:v>1</c:v>
                </c:pt>
                <c:pt idx="1536" formatCode="#,##0.0">
                  <c:v>321.04500000000002</c:v>
                </c:pt>
                <c:pt idx="1537" formatCode="#,##0.0">
                  <c:v>151.65</c:v>
                </c:pt>
                <c:pt idx="1538" formatCode="#,##0.0">
                  <c:v>169.39500000000001</c:v>
                </c:pt>
                <c:pt idx="1539" formatCode="#,##0.0">
                  <c:v>50</c:v>
                </c:pt>
                <c:pt idx="1540" formatCode="#,##0.0">
                  <c:v>50</c:v>
                </c:pt>
                <c:pt idx="1541" formatCode="#,##0.0">
                  <c:v>0</c:v>
                </c:pt>
                <c:pt idx="1542" formatCode="#,##0.0">
                  <c:v>0</c:v>
                </c:pt>
                <c:pt idx="1543" formatCode="#,##0.0">
                  <c:v>0</c:v>
                </c:pt>
                <c:pt idx="1544" formatCode="#,##0.0">
                  <c:v>974.45299999999997</c:v>
                </c:pt>
                <c:pt idx="1545" formatCode="#,##0.0">
                  <c:v>328.57</c:v>
                </c:pt>
                <c:pt idx="1546" formatCode="#,##0.0">
                  <c:v>645.88300000000004</c:v>
                </c:pt>
                <c:pt idx="1547" formatCode="#,##0.0">
                  <c:v>0</c:v>
                </c:pt>
                <c:pt idx="1548" formatCode="#,##0.0">
                  <c:v>3543.4490000000001</c:v>
                </c:pt>
                <c:pt idx="1549" formatCode="#,##0.0">
                  <c:v>3543.4490000000001</c:v>
                </c:pt>
                <c:pt idx="1550" formatCode="#,##0.0">
                  <c:v>163.13200000000001</c:v>
                </c:pt>
                <c:pt idx="1551" formatCode="#,##0.0">
                  <c:v>163.13200000000001</c:v>
                </c:pt>
                <c:pt idx="1552" formatCode="#,##0.0">
                  <c:v>0</c:v>
                </c:pt>
                <c:pt idx="1553" formatCode="#,##0.0">
                  <c:v>278.50700000000001</c:v>
                </c:pt>
                <c:pt idx="1554" formatCode="#,##0.0">
                  <c:v>278.50700000000001</c:v>
                </c:pt>
                <c:pt idx="1555" formatCode="#,##0.0">
                  <c:v>113.867</c:v>
                </c:pt>
                <c:pt idx="1556" formatCode="#,##0.0">
                  <c:v>113.867</c:v>
                </c:pt>
                <c:pt idx="1557" formatCode="#,##0.0">
                  <c:v>150.20500000000001</c:v>
                </c:pt>
                <c:pt idx="1558" formatCode="#,##0.0">
                  <c:v>150.20500000000001</c:v>
                </c:pt>
                <c:pt idx="1559" formatCode="#,##0.0">
                  <c:v>6.7190000000000003</c:v>
                </c:pt>
                <c:pt idx="1560" formatCode="#,##0.0">
                  <c:v>6.7190000000000003</c:v>
                </c:pt>
                <c:pt idx="1561" formatCode="#,##0.0">
                  <c:v>0</c:v>
                </c:pt>
                <c:pt idx="1562" formatCode="#,##0.0">
                  <c:v>7</c:v>
                </c:pt>
                <c:pt idx="1563" formatCode="#,##0.0">
                  <c:v>7</c:v>
                </c:pt>
                <c:pt idx="1564" formatCode="#,##0.0">
                  <c:v>31</c:v>
                </c:pt>
                <c:pt idx="1565" formatCode="#,##0.0">
                  <c:v>31</c:v>
                </c:pt>
                <c:pt idx="1566" formatCode="#,##0.0">
                  <c:v>220.00899999999999</c:v>
                </c:pt>
                <c:pt idx="1567" formatCode="#,##0.0">
                  <c:v>220.00899999999999</c:v>
                </c:pt>
                <c:pt idx="1568" formatCode="#,##0.0">
                  <c:v>0</c:v>
                </c:pt>
                <c:pt idx="1569" formatCode="#,##0.0">
                  <c:v>3.7240000000000002</c:v>
                </c:pt>
                <c:pt idx="1570" formatCode="#,##0.0">
                  <c:v>3.7240000000000002</c:v>
                </c:pt>
                <c:pt idx="1571" formatCode="#,##0.0">
                  <c:v>37.999000000000002</c:v>
                </c:pt>
                <c:pt idx="1572" formatCode="#,##0.0">
                  <c:v>37.999000000000002</c:v>
                </c:pt>
                <c:pt idx="1573" formatCode="#,##0.0">
                  <c:v>0</c:v>
                </c:pt>
                <c:pt idx="1574" formatCode="#,##0.0">
                  <c:v>1965.7619999999999</c:v>
                </c:pt>
                <c:pt idx="1575" formatCode="#,##0.0">
                  <c:v>6.0369999999999999</c:v>
                </c:pt>
                <c:pt idx="1576" formatCode="#,##0.0">
                  <c:v>41.726999999999997</c:v>
                </c:pt>
                <c:pt idx="1577" formatCode="#,##0.0">
                  <c:v>1917.998</c:v>
                </c:pt>
                <c:pt idx="1578" formatCode="#,##0.0">
                  <c:v>565.52499999999998</c:v>
                </c:pt>
                <c:pt idx="1579" formatCode="#,##0.0">
                  <c:v>565.52499999999998</c:v>
                </c:pt>
                <c:pt idx="1580" formatCode="#,##0.0">
                  <c:v>0</c:v>
                </c:pt>
                <c:pt idx="1584" formatCode="#,##0.0">
                  <c:v>108.16</c:v>
                </c:pt>
                <c:pt idx="1585" formatCode="#,##0.0">
                  <c:v>108.16</c:v>
                </c:pt>
                <c:pt idx="1586" formatCode="#,##0.0">
                  <c:v>108.16</c:v>
                </c:pt>
                <c:pt idx="1587" formatCode="#,##0.0">
                  <c:v>0.94299999999999995</c:v>
                </c:pt>
                <c:pt idx="1588" formatCode="#,##0.0">
                  <c:v>107.217</c:v>
                </c:pt>
                <c:pt idx="1589" formatCode="#,##0.0">
                  <c:v>64968.403000000006</c:v>
                </c:pt>
                <c:pt idx="1591" formatCode="0.0">
                  <c:v>0</c:v>
                </c:pt>
                <c:pt idx="1592" formatCode="0.0">
                  <c:v>0</c:v>
                </c:pt>
                <c:pt idx="1593" formatCode="#,##0.0">
                  <c:v>20037</c:v>
                </c:pt>
                <c:pt idx="1594" formatCode="#,##0.0">
                  <c:v>20037</c:v>
                </c:pt>
                <c:pt idx="1595" formatCode="#,##0.0">
                  <c:v>17864.3</c:v>
                </c:pt>
                <c:pt idx="1596" formatCode="#,##0.0">
                  <c:v>0</c:v>
                </c:pt>
                <c:pt idx="1597" formatCode="#,##0.0">
                  <c:v>17864.3</c:v>
                </c:pt>
                <c:pt idx="1598" formatCode="#,##0.0">
                  <c:v>0</c:v>
                </c:pt>
                <c:pt idx="1599" formatCode="#,##0.0">
                  <c:v>0</c:v>
                </c:pt>
                <c:pt idx="1600" formatCode="#,##0.0">
                  <c:v>3.7</c:v>
                </c:pt>
                <c:pt idx="1601" formatCode="#,##0.0">
                  <c:v>3.7</c:v>
                </c:pt>
                <c:pt idx="1602" formatCode="#,##0.0">
                  <c:v>0</c:v>
                </c:pt>
                <c:pt idx="1603" formatCode="#,##0.0">
                  <c:v>2169</c:v>
                </c:pt>
                <c:pt idx="1604" formatCode="#,##0.0">
                  <c:v>0</c:v>
                </c:pt>
                <c:pt idx="1605" formatCode="#,##0.0">
                  <c:v>2169</c:v>
                </c:pt>
                <c:pt idx="1606" formatCode="#,##0.0">
                  <c:v>0</c:v>
                </c:pt>
                <c:pt idx="1607" formatCode="#,##0.0">
                  <c:v>0</c:v>
                </c:pt>
                <c:pt idx="1608" formatCode="#,##0.0">
                  <c:v>0</c:v>
                </c:pt>
                <c:pt idx="1609" formatCode="#,##0.0">
                  <c:v>0</c:v>
                </c:pt>
                <c:pt idx="1610" formatCode="#,##0.0">
                  <c:v>6403.5720000000001</c:v>
                </c:pt>
                <c:pt idx="1611" formatCode="#,##0.0">
                  <c:v>4770.6550000000007</c:v>
                </c:pt>
                <c:pt idx="1612" formatCode="#,##0.0">
                  <c:v>0</c:v>
                </c:pt>
                <c:pt idx="1613" formatCode="#,##0.0">
                  <c:v>0</c:v>
                </c:pt>
                <c:pt idx="1614" formatCode="#,##0.0">
                  <c:v>4570.7290000000003</c:v>
                </c:pt>
                <c:pt idx="1615" formatCode="#,##0.0">
                  <c:v>0</c:v>
                </c:pt>
                <c:pt idx="1616" formatCode="#,##0.0">
                  <c:v>0</c:v>
                </c:pt>
                <c:pt idx="1617" formatCode="#,##0.0">
                  <c:v>199.92599999999999</c:v>
                </c:pt>
                <c:pt idx="1618" formatCode="#,##0.0">
                  <c:v>199.92599999999999</c:v>
                </c:pt>
                <c:pt idx="1619" formatCode="#,##0.0">
                  <c:v>0</c:v>
                </c:pt>
                <c:pt idx="1620" formatCode="#,##0.0">
                  <c:v>0</c:v>
                </c:pt>
                <c:pt idx="1621" formatCode="#,##0.0">
                  <c:v>0</c:v>
                </c:pt>
                <c:pt idx="1622" formatCode="#,##0.0">
                  <c:v>0</c:v>
                </c:pt>
                <c:pt idx="1623" formatCode="#,##0.0">
                  <c:v>82.3</c:v>
                </c:pt>
                <c:pt idx="1624" formatCode="#,##0.0">
                  <c:v>72.19</c:v>
                </c:pt>
                <c:pt idx="1625" formatCode="#,##0.0">
                  <c:v>0.13700000000000001</c:v>
                </c:pt>
                <c:pt idx="1626" formatCode="#,##0.0">
                  <c:v>72.052999999999997</c:v>
                </c:pt>
                <c:pt idx="1627" formatCode="#,##0.0">
                  <c:v>0</c:v>
                </c:pt>
                <c:pt idx="1628" formatCode="#,##0.0">
                  <c:v>0</c:v>
                </c:pt>
                <c:pt idx="1629" formatCode="#,##0.0">
                  <c:v>10.11</c:v>
                </c:pt>
                <c:pt idx="1630" formatCode="#,##0.0">
                  <c:v>10.11</c:v>
                </c:pt>
                <c:pt idx="1631" formatCode="#,##0.0">
                  <c:v>81.992000000000004</c:v>
                </c:pt>
                <c:pt idx="1632" formatCode="#,##0.0">
                  <c:v>71.882000000000005</c:v>
                </c:pt>
                <c:pt idx="1633" formatCode="#,##0.0">
                  <c:v>9.5000000000000001E-2</c:v>
                </c:pt>
                <c:pt idx="1634" formatCode="#,##0.0">
                  <c:v>0</c:v>
                </c:pt>
                <c:pt idx="1635" formatCode="#,##0.0">
                  <c:v>71.787000000000006</c:v>
                </c:pt>
                <c:pt idx="1636" formatCode="#,##0.0">
                  <c:v>0</c:v>
                </c:pt>
                <c:pt idx="1637" formatCode="#,##0.0">
                  <c:v>10.11</c:v>
                </c:pt>
                <c:pt idx="1638" formatCode="#,##0.0">
                  <c:v>10.11</c:v>
                </c:pt>
                <c:pt idx="1639" formatCode="#,##0.0">
                  <c:v>107.974</c:v>
                </c:pt>
                <c:pt idx="1640" formatCode="#,##0.0">
                  <c:v>97.864000000000004</c:v>
                </c:pt>
                <c:pt idx="1641" formatCode="#,##0.0">
                  <c:v>6.5000000000000002E-2</c:v>
                </c:pt>
                <c:pt idx="1642" formatCode="#,##0.0">
                  <c:v>97.799000000000007</c:v>
                </c:pt>
                <c:pt idx="1643" formatCode="#,##0.0">
                  <c:v>0</c:v>
                </c:pt>
                <c:pt idx="1644" formatCode="#,##0.0">
                  <c:v>0</c:v>
                </c:pt>
                <c:pt idx="1645" formatCode="#,##0.0">
                  <c:v>10.11</c:v>
                </c:pt>
                <c:pt idx="1646" formatCode="#,##0.0">
                  <c:v>10.11</c:v>
                </c:pt>
                <c:pt idx="1647" formatCode="#,##0.0">
                  <c:v>50.790999999999997</c:v>
                </c:pt>
                <c:pt idx="1648" formatCode="#,##0.0">
                  <c:v>40.680999999999997</c:v>
                </c:pt>
                <c:pt idx="1649" formatCode="#,##0.0">
                  <c:v>7.0999999999999994E-2</c:v>
                </c:pt>
                <c:pt idx="1650" formatCode="#,##0.0">
                  <c:v>40.61</c:v>
                </c:pt>
                <c:pt idx="1651" formatCode="#,##0.0">
                  <c:v>0</c:v>
                </c:pt>
                <c:pt idx="1652" formatCode="#,##0.0">
                  <c:v>0</c:v>
                </c:pt>
                <c:pt idx="1653" formatCode="#,##0.0">
                  <c:v>10.11</c:v>
                </c:pt>
                <c:pt idx="1654" formatCode="#,##0.0">
                  <c:v>10.11</c:v>
                </c:pt>
                <c:pt idx="1655" formatCode="#,##0.0">
                  <c:v>41.739000000000004</c:v>
                </c:pt>
                <c:pt idx="1656" formatCode="#,##0.0">
                  <c:v>31.629000000000001</c:v>
                </c:pt>
                <c:pt idx="1657" formatCode="#,##0.0">
                  <c:v>6.5000000000000002E-2</c:v>
                </c:pt>
                <c:pt idx="1658" formatCode="#,##0.0">
                  <c:v>31.564</c:v>
                </c:pt>
                <c:pt idx="1659" formatCode="#,##0.0">
                  <c:v>0</c:v>
                </c:pt>
                <c:pt idx="1660" formatCode="#,##0.0">
                  <c:v>0</c:v>
                </c:pt>
                <c:pt idx="1661" formatCode="#,##0.0">
                  <c:v>10.11</c:v>
                </c:pt>
                <c:pt idx="1662" formatCode="#,##0.0">
                  <c:v>10.11</c:v>
                </c:pt>
                <c:pt idx="1663" formatCode="#,##0.0">
                  <c:v>67.013000000000005</c:v>
                </c:pt>
                <c:pt idx="1664" formatCode="#,##0.0">
                  <c:v>56.902999999999999</c:v>
                </c:pt>
                <c:pt idx="1665" formatCode="#,##0.0">
                  <c:v>0.13700000000000001</c:v>
                </c:pt>
                <c:pt idx="1666" formatCode="#,##0.0">
                  <c:v>56.765999999999998</c:v>
                </c:pt>
                <c:pt idx="1667" formatCode="#,##0.0">
                  <c:v>0</c:v>
                </c:pt>
                <c:pt idx="1668" formatCode="#,##0.0">
                  <c:v>0</c:v>
                </c:pt>
                <c:pt idx="1669" formatCode="#,##0.0">
                  <c:v>10.11</c:v>
                </c:pt>
                <c:pt idx="1670" formatCode="#,##0.0">
                  <c:v>10.11</c:v>
                </c:pt>
                <c:pt idx="1671" formatCode="#,##0.0">
                  <c:v>40.221400000000003</c:v>
                </c:pt>
                <c:pt idx="1672" formatCode="#,##0.0">
                  <c:v>30.1114</c:v>
                </c:pt>
                <c:pt idx="1673" formatCode="#,##0.0">
                  <c:v>4.9399999999999999E-2</c:v>
                </c:pt>
                <c:pt idx="1674" formatCode="#,##0.0">
                  <c:v>30.062000000000001</c:v>
                </c:pt>
                <c:pt idx="1675" formatCode="#,##0.0">
                  <c:v>0</c:v>
                </c:pt>
                <c:pt idx="1676" formatCode="#,##0.0">
                  <c:v>0</c:v>
                </c:pt>
                <c:pt idx="1677" formatCode="#,##0.0">
                  <c:v>10.11</c:v>
                </c:pt>
                <c:pt idx="1678" formatCode="#,##0.0">
                  <c:v>10.11</c:v>
                </c:pt>
                <c:pt idx="1679" formatCode="#,##0.0">
                  <c:v>46.634999999999998</c:v>
                </c:pt>
                <c:pt idx="1680" formatCode="#,##0.0">
                  <c:v>36.524999999999999</c:v>
                </c:pt>
                <c:pt idx="1681" formatCode="#,##0.0">
                  <c:v>6.5000000000000002E-2</c:v>
                </c:pt>
                <c:pt idx="1682" formatCode="#,##0.0">
                  <c:v>36.46</c:v>
                </c:pt>
                <c:pt idx="1683" formatCode="#,##0.0">
                  <c:v>0</c:v>
                </c:pt>
                <c:pt idx="1684" formatCode="#,##0.0">
                  <c:v>0</c:v>
                </c:pt>
                <c:pt idx="1685" formatCode="#,##0.0">
                  <c:v>10.11</c:v>
                </c:pt>
                <c:pt idx="1686" formatCode="#,##0.0">
                  <c:v>10.11</c:v>
                </c:pt>
                <c:pt idx="1687" formatCode="#,##0.0">
                  <c:v>50.470999999999997</c:v>
                </c:pt>
                <c:pt idx="1688" formatCode="#,##0.0">
                  <c:v>40.360999999999997</c:v>
                </c:pt>
                <c:pt idx="1689" formatCode="#,##0.0">
                  <c:v>6.5000000000000002E-2</c:v>
                </c:pt>
                <c:pt idx="1690" formatCode="#,##0.0">
                  <c:v>40.295999999999999</c:v>
                </c:pt>
                <c:pt idx="1691" formatCode="#,##0.0">
                  <c:v>0</c:v>
                </c:pt>
                <c:pt idx="1692" formatCode="#,##0.0">
                  <c:v>0</c:v>
                </c:pt>
                <c:pt idx="1693" formatCode="#,##0.0">
                  <c:v>10.11</c:v>
                </c:pt>
                <c:pt idx="1694" formatCode="#,##0.0">
                  <c:v>10.11</c:v>
                </c:pt>
                <c:pt idx="1695" formatCode="#,##0.0">
                  <c:v>57.745999999999995</c:v>
                </c:pt>
                <c:pt idx="1696" formatCode="#,##0.0">
                  <c:v>47.635999999999996</c:v>
                </c:pt>
                <c:pt idx="1697" formatCode="#,##0.0">
                  <c:v>7.0999999999999994E-2</c:v>
                </c:pt>
                <c:pt idx="1698" formatCode="#,##0.0">
                  <c:v>47.564999999999998</c:v>
                </c:pt>
                <c:pt idx="1699" formatCode="#,##0.0">
                  <c:v>0</c:v>
                </c:pt>
                <c:pt idx="1700" formatCode="#,##0.0">
                  <c:v>0</c:v>
                </c:pt>
                <c:pt idx="1701" formatCode="#,##0.0">
                  <c:v>10.11</c:v>
                </c:pt>
                <c:pt idx="1702" formatCode="#,##0.0">
                  <c:v>10.11</c:v>
                </c:pt>
                <c:pt idx="1703" formatCode="#,##0.0">
                  <c:v>183.87099999999998</c:v>
                </c:pt>
                <c:pt idx="1704" formatCode="#,##0.0">
                  <c:v>173.761</c:v>
                </c:pt>
                <c:pt idx="1705" formatCode="#,##0.0">
                  <c:v>0.28399999999999997</c:v>
                </c:pt>
                <c:pt idx="1706" formatCode="#,##0.0">
                  <c:v>173.477</c:v>
                </c:pt>
                <c:pt idx="1707" formatCode="#,##0.0">
                  <c:v>0</c:v>
                </c:pt>
                <c:pt idx="1708" formatCode="#,##0.0">
                  <c:v>0</c:v>
                </c:pt>
                <c:pt idx="1709" formatCode="#,##0.0">
                  <c:v>10.11</c:v>
                </c:pt>
                <c:pt idx="1710" formatCode="#,##0.0">
                  <c:v>10.11</c:v>
                </c:pt>
                <c:pt idx="1711" formatCode="#,##0.0">
                  <c:v>45.506999999999998</c:v>
                </c:pt>
                <c:pt idx="1712" formatCode="#,##0.0">
                  <c:v>35.396999999999998</c:v>
                </c:pt>
                <c:pt idx="1713" formatCode="#,##0.0">
                  <c:v>7.0999999999999994E-2</c:v>
                </c:pt>
                <c:pt idx="1714" formatCode="#,##0.0">
                  <c:v>35.326000000000001</c:v>
                </c:pt>
                <c:pt idx="1715" formatCode="#,##0.0">
                  <c:v>0</c:v>
                </c:pt>
                <c:pt idx="1716" formatCode="#,##0.0">
                  <c:v>0</c:v>
                </c:pt>
                <c:pt idx="1717" formatCode="#,##0.0">
                  <c:v>10.11</c:v>
                </c:pt>
                <c:pt idx="1718" formatCode="#,##0.0">
                  <c:v>10.11</c:v>
                </c:pt>
                <c:pt idx="1719" formatCode="#,##0.0">
                  <c:v>92.983000000000004</c:v>
                </c:pt>
                <c:pt idx="1720" formatCode="#,##0.0">
                  <c:v>82.873000000000005</c:v>
                </c:pt>
                <c:pt idx="1721" formatCode="#,##0.0">
                  <c:v>8.5999999999999993E-2</c:v>
                </c:pt>
                <c:pt idx="1722" formatCode="#,##0.0">
                  <c:v>82.787000000000006</c:v>
                </c:pt>
                <c:pt idx="1723" formatCode="#,##0.0">
                  <c:v>0</c:v>
                </c:pt>
                <c:pt idx="1724" formatCode="#,##0.0">
                  <c:v>0</c:v>
                </c:pt>
                <c:pt idx="1725" formatCode="#,##0.0">
                  <c:v>10.11</c:v>
                </c:pt>
                <c:pt idx="1726" formatCode="#,##0.0">
                  <c:v>10.11</c:v>
                </c:pt>
                <c:pt idx="1727" formatCode="#,##0.0">
                  <c:v>40.3596</c:v>
                </c:pt>
                <c:pt idx="1728" formatCode="#,##0.0">
                  <c:v>30.249600000000001</c:v>
                </c:pt>
                <c:pt idx="1729" formatCode="#,##0.0">
                  <c:v>8.0600000000000005E-2</c:v>
                </c:pt>
                <c:pt idx="1730" formatCode="#,##0.0">
                  <c:v>30.169</c:v>
                </c:pt>
                <c:pt idx="1731" formatCode="#,##0.0">
                  <c:v>0</c:v>
                </c:pt>
                <c:pt idx="1732" formatCode="#,##0.0">
                  <c:v>0</c:v>
                </c:pt>
                <c:pt idx="1733" formatCode="#,##0.0">
                  <c:v>10.11</c:v>
                </c:pt>
                <c:pt idx="1734" formatCode="#,##0.0">
                  <c:v>10.11</c:v>
                </c:pt>
                <c:pt idx="1735" formatCode="#,##0.0">
                  <c:v>42.01</c:v>
                </c:pt>
                <c:pt idx="1736" formatCode="#,##0.0">
                  <c:v>31.9</c:v>
                </c:pt>
                <c:pt idx="1737" formatCode="#,##0.0">
                  <c:v>0.02</c:v>
                </c:pt>
                <c:pt idx="1738" formatCode="#,##0.0">
                  <c:v>31.88</c:v>
                </c:pt>
                <c:pt idx="1739" formatCode="#,##0.0">
                  <c:v>0</c:v>
                </c:pt>
                <c:pt idx="1740" formatCode="#,##0.0">
                  <c:v>0</c:v>
                </c:pt>
                <c:pt idx="1741" formatCode="#,##0.0">
                  <c:v>10.11</c:v>
                </c:pt>
                <c:pt idx="1742" formatCode="#,##0.0">
                  <c:v>10.11</c:v>
                </c:pt>
                <c:pt idx="1743" formatCode="#,##0.0">
                  <c:v>37.713000000000001</c:v>
                </c:pt>
                <c:pt idx="1744" formatCode="#,##0.0">
                  <c:v>27.603000000000002</c:v>
                </c:pt>
                <c:pt idx="1745" formatCode="#,##0.0">
                  <c:v>6.5000000000000002E-2</c:v>
                </c:pt>
                <c:pt idx="1746" formatCode="#,##0.0">
                  <c:v>27.538</c:v>
                </c:pt>
                <c:pt idx="1747" formatCode="#,##0.0">
                  <c:v>0</c:v>
                </c:pt>
                <c:pt idx="1748" formatCode="#,##0.0">
                  <c:v>0</c:v>
                </c:pt>
                <c:pt idx="1749" formatCode="#,##0.0">
                  <c:v>10.11</c:v>
                </c:pt>
                <c:pt idx="1750" formatCode="#,##0.0">
                  <c:v>10.11</c:v>
                </c:pt>
                <c:pt idx="1751" formatCode="#,##0.0">
                  <c:v>39.040999999999997</c:v>
                </c:pt>
                <c:pt idx="1752" formatCode="#,##0.0">
                  <c:v>28.931000000000001</c:v>
                </c:pt>
                <c:pt idx="1753" formatCode="#,##0.0">
                  <c:v>7.0999999999999994E-2</c:v>
                </c:pt>
                <c:pt idx="1754" formatCode="#,##0.0">
                  <c:v>28.86</c:v>
                </c:pt>
                <c:pt idx="1755" formatCode="#,##0.0">
                  <c:v>0</c:v>
                </c:pt>
                <c:pt idx="1756" formatCode="#,##0.0">
                  <c:v>0</c:v>
                </c:pt>
                <c:pt idx="1757" formatCode="#,##0.0">
                  <c:v>10.11</c:v>
                </c:pt>
                <c:pt idx="1758" formatCode="#,##0.0">
                  <c:v>10.11</c:v>
                </c:pt>
                <c:pt idx="1759" formatCode="#,##0.0">
                  <c:v>82.007000000000005</c:v>
                </c:pt>
                <c:pt idx="1760" formatCode="#,##0.0">
                  <c:v>71.897000000000006</c:v>
                </c:pt>
                <c:pt idx="1761" formatCode="#,##0.0">
                  <c:v>0.11</c:v>
                </c:pt>
                <c:pt idx="1762" formatCode="#,##0.0">
                  <c:v>71.787000000000006</c:v>
                </c:pt>
                <c:pt idx="1763" formatCode="#,##0.0">
                  <c:v>0</c:v>
                </c:pt>
                <c:pt idx="1764" formatCode="#,##0.0">
                  <c:v>0</c:v>
                </c:pt>
                <c:pt idx="1765" formatCode="#,##0.0">
                  <c:v>10.11</c:v>
                </c:pt>
                <c:pt idx="1766" formatCode="#,##0.0">
                  <c:v>10.11</c:v>
                </c:pt>
                <c:pt idx="1767" formatCode="#,##0.0">
                  <c:v>442.54300000000001</c:v>
                </c:pt>
                <c:pt idx="1768" formatCode="#,##0.0">
                  <c:v>442.54300000000001</c:v>
                </c:pt>
                <c:pt idx="1769" formatCode="#,##0.0">
                  <c:v>442.54300000000001</c:v>
                </c:pt>
                <c:pt idx="1770" formatCode="#,##0.0">
                  <c:v>0</c:v>
                </c:pt>
                <c:pt idx="1771" formatCode="#,##0.0">
                  <c:v>0</c:v>
                </c:pt>
                <c:pt idx="1772" formatCode="#,##0.0">
                  <c:v>0</c:v>
                </c:pt>
                <c:pt idx="1773" formatCode="#,##0.0">
                  <c:v>18064.607</c:v>
                </c:pt>
                <c:pt idx="1774" formatCode="#,##0.0">
                  <c:v>55.072000000000003</c:v>
                </c:pt>
                <c:pt idx="1775" formatCode="#,##0.0">
                  <c:v>55.072000000000003</c:v>
                </c:pt>
                <c:pt idx="1776" formatCode="#,##0.0">
                  <c:v>6.3E-2</c:v>
                </c:pt>
                <c:pt idx="1777" formatCode="#,##0.0">
                  <c:v>55.009</c:v>
                </c:pt>
                <c:pt idx="1778" formatCode="#,##0.0">
                  <c:v>0</c:v>
                </c:pt>
                <c:pt idx="1779" formatCode="#,##0.0">
                  <c:v>0</c:v>
                </c:pt>
                <c:pt idx="1780" formatCode="#,##0.0">
                  <c:v>888.88099999999997</c:v>
                </c:pt>
                <c:pt idx="1781" formatCode="#,##0.0">
                  <c:v>290.79899999999998</c:v>
                </c:pt>
                <c:pt idx="1782" formatCode="#,##0.0">
                  <c:v>0.108</c:v>
                </c:pt>
                <c:pt idx="1783" formatCode="#,##0.0">
                  <c:v>290.69099999999997</c:v>
                </c:pt>
                <c:pt idx="1784" formatCode="#,##0.0">
                  <c:v>4.4640000000000004</c:v>
                </c:pt>
                <c:pt idx="1785" formatCode="#,##0.0">
                  <c:v>4.4640000000000004</c:v>
                </c:pt>
                <c:pt idx="1786" formatCode="#,##0.0">
                  <c:v>40.322000000000003</c:v>
                </c:pt>
                <c:pt idx="1787" formatCode="#,##0.0">
                  <c:v>40.322000000000003</c:v>
                </c:pt>
                <c:pt idx="1788" formatCode="#,##0.0">
                  <c:v>54.470999999999997</c:v>
                </c:pt>
                <c:pt idx="1789" formatCode="#,##0.0">
                  <c:v>54.470999999999997</c:v>
                </c:pt>
                <c:pt idx="1790" formatCode="#,##0.0">
                  <c:v>5.3840000000000003</c:v>
                </c:pt>
                <c:pt idx="1791" formatCode="#,##0.0">
                  <c:v>5.3840000000000003</c:v>
                </c:pt>
                <c:pt idx="1792" formatCode="#,##0.0">
                  <c:v>493.44099999999997</c:v>
                </c:pt>
                <c:pt idx="1793" formatCode="#,##0.0">
                  <c:v>493.44099999999997</c:v>
                </c:pt>
                <c:pt idx="1794" formatCode="#,##0.0">
                  <c:v>67.210000000000008</c:v>
                </c:pt>
                <c:pt idx="1795" formatCode="#,##0.0">
                  <c:v>59.37</c:v>
                </c:pt>
                <c:pt idx="1796" formatCode="#,##0.0">
                  <c:v>17.015000000000001</c:v>
                </c:pt>
                <c:pt idx="1797" formatCode="#,##0.0">
                  <c:v>42.354999999999997</c:v>
                </c:pt>
                <c:pt idx="1798" formatCode="#,##0.0">
                  <c:v>3</c:v>
                </c:pt>
                <c:pt idx="1799" formatCode="#,##0.0">
                  <c:v>3</c:v>
                </c:pt>
                <c:pt idx="1800" formatCode="#,##0.0">
                  <c:v>2</c:v>
                </c:pt>
                <c:pt idx="1801" formatCode="#,##0.0">
                  <c:v>2</c:v>
                </c:pt>
                <c:pt idx="1802" formatCode="#,##0.0">
                  <c:v>2.84</c:v>
                </c:pt>
                <c:pt idx="1803" formatCode="#,##0.0">
                  <c:v>2.84</c:v>
                </c:pt>
                <c:pt idx="1804" formatCode="#,##0.0">
                  <c:v>51.919999999999995</c:v>
                </c:pt>
                <c:pt idx="1805" formatCode="#,##0.0">
                  <c:v>47.519999999999996</c:v>
                </c:pt>
                <c:pt idx="1806" formatCode="#,##0.0">
                  <c:v>6.5000000000000002E-2</c:v>
                </c:pt>
                <c:pt idx="1807" formatCode="#,##0.0">
                  <c:v>13.167</c:v>
                </c:pt>
                <c:pt idx="1808" formatCode="#,##0.0">
                  <c:v>34.287999999999997</c:v>
                </c:pt>
                <c:pt idx="1809" formatCode="#,##0.0">
                  <c:v>2</c:v>
                </c:pt>
                <c:pt idx="1810" formatCode="#,##0.0">
                  <c:v>2</c:v>
                </c:pt>
                <c:pt idx="1811" formatCode="#,##0.0">
                  <c:v>1</c:v>
                </c:pt>
                <c:pt idx="1812" formatCode="#,##0.0">
                  <c:v>1</c:v>
                </c:pt>
                <c:pt idx="1813" formatCode="#,##0.0">
                  <c:v>1.4</c:v>
                </c:pt>
                <c:pt idx="1814" formatCode="#,##0.0">
                  <c:v>1.4</c:v>
                </c:pt>
                <c:pt idx="1815" formatCode="#,##0.0">
                  <c:v>59.89</c:v>
                </c:pt>
                <c:pt idx="1816" formatCode="#,##0.0">
                  <c:v>52.54</c:v>
                </c:pt>
                <c:pt idx="1817" formatCode="#,##0.0">
                  <c:v>0.11600000000000001</c:v>
                </c:pt>
                <c:pt idx="1818" formatCode="#,##0.0">
                  <c:v>10.914999999999999</c:v>
                </c:pt>
                <c:pt idx="1819" formatCode="#,##0.0">
                  <c:v>41.509</c:v>
                </c:pt>
                <c:pt idx="1820" formatCode="#,##0.0">
                  <c:v>2</c:v>
                </c:pt>
                <c:pt idx="1821" formatCode="#,##0.0">
                  <c:v>2</c:v>
                </c:pt>
                <c:pt idx="1822" formatCode="#,##0.0">
                  <c:v>5</c:v>
                </c:pt>
                <c:pt idx="1823" formatCode="#,##0.0">
                  <c:v>5</c:v>
                </c:pt>
                <c:pt idx="1824" formatCode="#,##0.0">
                  <c:v>0.35</c:v>
                </c:pt>
                <c:pt idx="1825" formatCode="#,##0.0">
                  <c:v>0.35</c:v>
                </c:pt>
                <c:pt idx="1826" formatCode="#,##0.0">
                  <c:v>69.643000000000001</c:v>
                </c:pt>
                <c:pt idx="1827" formatCode="#,##0.0">
                  <c:v>56.021999999999998</c:v>
                </c:pt>
                <c:pt idx="1828" formatCode="#,##0.0">
                  <c:v>9.8000000000000004E-2</c:v>
                </c:pt>
                <c:pt idx="1829" formatCode="#,##0.0">
                  <c:v>43.844000000000001</c:v>
                </c:pt>
                <c:pt idx="1830" formatCode="#,##0.0">
                  <c:v>12.08</c:v>
                </c:pt>
                <c:pt idx="1831" formatCode="#,##0.0">
                  <c:v>8.9209999999999994</c:v>
                </c:pt>
                <c:pt idx="1832" formatCode="#,##0.0">
                  <c:v>8.9209999999999994</c:v>
                </c:pt>
                <c:pt idx="1833" formatCode="#,##0.0">
                  <c:v>1</c:v>
                </c:pt>
                <c:pt idx="1834" formatCode="#,##0.0">
                  <c:v>1</c:v>
                </c:pt>
                <c:pt idx="1835" formatCode="#,##0.0">
                  <c:v>3.7</c:v>
                </c:pt>
                <c:pt idx="1836" formatCode="#,##0.0">
                  <c:v>3.7</c:v>
                </c:pt>
                <c:pt idx="1837" formatCode="#,##0.0">
                  <c:v>102.06099999999999</c:v>
                </c:pt>
                <c:pt idx="1838" formatCode="#,##0.0">
                  <c:v>75.460000000000008</c:v>
                </c:pt>
                <c:pt idx="1839" formatCode="#,##0.0">
                  <c:v>8.7999999999999995E-2</c:v>
                </c:pt>
                <c:pt idx="1840" formatCode="#,##0.0">
                  <c:v>46.896999999999998</c:v>
                </c:pt>
                <c:pt idx="1841" formatCode="#,##0.0">
                  <c:v>28.475000000000001</c:v>
                </c:pt>
                <c:pt idx="1842" formatCode="#,##0.0">
                  <c:v>4.8499999999999996</c:v>
                </c:pt>
                <c:pt idx="1843" formatCode="#,##0.0">
                  <c:v>4.8499999999999996</c:v>
                </c:pt>
                <c:pt idx="1844" formatCode="#,##0.0">
                  <c:v>21.151</c:v>
                </c:pt>
                <c:pt idx="1845" formatCode="#,##0.0">
                  <c:v>21.151</c:v>
                </c:pt>
                <c:pt idx="1846" formatCode="#,##0.0">
                  <c:v>0.6</c:v>
                </c:pt>
                <c:pt idx="1847" formatCode="#,##0.0">
                  <c:v>0.6</c:v>
                </c:pt>
                <c:pt idx="1848" formatCode="#,##0.0">
                  <c:v>89.885000000000005</c:v>
                </c:pt>
                <c:pt idx="1849" formatCode="#,##0.0">
                  <c:v>73.551000000000002</c:v>
                </c:pt>
                <c:pt idx="1850" formatCode="#,##0.0">
                  <c:v>7.4999999999999997E-2</c:v>
                </c:pt>
                <c:pt idx="1851" formatCode="#,##0.0">
                  <c:v>40.503999999999998</c:v>
                </c:pt>
                <c:pt idx="1852" formatCode="#,##0.0">
                  <c:v>32.972000000000001</c:v>
                </c:pt>
                <c:pt idx="1853" formatCode="#,##0.0">
                  <c:v>6</c:v>
                </c:pt>
                <c:pt idx="1854" formatCode="#,##0.0">
                  <c:v>3</c:v>
                </c:pt>
                <c:pt idx="1855" formatCode="#,##0.0">
                  <c:v>3</c:v>
                </c:pt>
                <c:pt idx="1856" formatCode="#,##0.0">
                  <c:v>7.4589999999999996</c:v>
                </c:pt>
                <c:pt idx="1857" formatCode="#,##0.0">
                  <c:v>7.4589999999999996</c:v>
                </c:pt>
                <c:pt idx="1858" formatCode="#,##0.0">
                  <c:v>2.875</c:v>
                </c:pt>
                <c:pt idx="1859" formatCode="#,##0.0">
                  <c:v>2.875</c:v>
                </c:pt>
                <c:pt idx="1860" formatCode="#,##0.0">
                  <c:v>101.72200000000001</c:v>
                </c:pt>
                <c:pt idx="1861" formatCode="#,##0.0">
                  <c:v>94.722000000000008</c:v>
                </c:pt>
                <c:pt idx="1862" formatCode="#,##0.0">
                  <c:v>8.5999999999999993E-2</c:v>
                </c:pt>
                <c:pt idx="1863" formatCode="#,##0.0">
                  <c:v>78.935000000000002</c:v>
                </c:pt>
                <c:pt idx="1864" formatCode="#,##0.0">
                  <c:v>15.701000000000001</c:v>
                </c:pt>
                <c:pt idx="1865" formatCode="#,##0.0">
                  <c:v>6</c:v>
                </c:pt>
                <c:pt idx="1866" formatCode="#,##0.0">
                  <c:v>6</c:v>
                </c:pt>
                <c:pt idx="1867" formatCode="#,##0.0">
                  <c:v>1</c:v>
                </c:pt>
                <c:pt idx="1868" formatCode="#,##0.0">
                  <c:v>1</c:v>
                </c:pt>
                <c:pt idx="1869" formatCode="#,##0.0">
                  <c:v>0</c:v>
                </c:pt>
                <c:pt idx="1870" formatCode="#,##0.0">
                  <c:v>0</c:v>
                </c:pt>
                <c:pt idx="1871" formatCode="#,##0.0">
                  <c:v>66.754000000000005</c:v>
                </c:pt>
                <c:pt idx="1872" formatCode="#,##0.0">
                  <c:v>61.024000000000001</c:v>
                </c:pt>
                <c:pt idx="1873" formatCode="#,##0.0">
                  <c:v>7.4999999999999997E-2</c:v>
                </c:pt>
                <c:pt idx="1874" formatCode="#,##0.0">
                  <c:v>18.335999999999999</c:v>
                </c:pt>
                <c:pt idx="1875" formatCode="#,##0.0">
                  <c:v>42.613</c:v>
                </c:pt>
                <c:pt idx="1876" formatCode="#,##0.0">
                  <c:v>3</c:v>
                </c:pt>
                <c:pt idx="1877" formatCode="#,##0.0">
                  <c:v>3</c:v>
                </c:pt>
                <c:pt idx="1878" formatCode="#,##0.0">
                  <c:v>1</c:v>
                </c:pt>
                <c:pt idx="1879" formatCode="#,##0.0">
                  <c:v>1</c:v>
                </c:pt>
                <c:pt idx="1880" formatCode="#,##0.0">
                  <c:v>1.73</c:v>
                </c:pt>
                <c:pt idx="1881" formatCode="#,##0.0">
                  <c:v>1.73</c:v>
                </c:pt>
                <c:pt idx="1882" formatCode="#,##0.0">
                  <c:v>86.751999999999995</c:v>
                </c:pt>
                <c:pt idx="1883" formatCode="#,##0.0">
                  <c:v>77.396999999999991</c:v>
                </c:pt>
                <c:pt idx="1884" formatCode="#,##0.0">
                  <c:v>8.5999999999999993E-2</c:v>
                </c:pt>
                <c:pt idx="1885" formatCode="#,##0.0">
                  <c:v>17.567</c:v>
                </c:pt>
                <c:pt idx="1886" formatCode="#,##0.0">
                  <c:v>59.744</c:v>
                </c:pt>
                <c:pt idx="1887" formatCode="#,##0.0">
                  <c:v>3</c:v>
                </c:pt>
                <c:pt idx="1888" formatCode="#,##0.0">
                  <c:v>3</c:v>
                </c:pt>
                <c:pt idx="1889" formatCode="#,##0.0">
                  <c:v>4.8550000000000004</c:v>
                </c:pt>
                <c:pt idx="1890" formatCode="#,##0.0">
                  <c:v>4.8550000000000004</c:v>
                </c:pt>
                <c:pt idx="1891" formatCode="#,##0.0">
                  <c:v>1.5</c:v>
                </c:pt>
                <c:pt idx="1892" formatCode="#,##0.0">
                  <c:v>1.5</c:v>
                </c:pt>
                <c:pt idx="1893" formatCode="#,##0.0">
                  <c:v>53.812999999999995</c:v>
                </c:pt>
                <c:pt idx="1894" formatCode="#,##0.0">
                  <c:v>47.406999999999996</c:v>
                </c:pt>
                <c:pt idx="1895" formatCode="#,##0.0">
                  <c:v>8.6999999999999994E-2</c:v>
                </c:pt>
                <c:pt idx="1896" formatCode="#,##0.0">
                  <c:v>9.6890000000000001</c:v>
                </c:pt>
                <c:pt idx="1897" formatCode="#,##0.0">
                  <c:v>37.631</c:v>
                </c:pt>
                <c:pt idx="1898" formatCode="#,##0.0">
                  <c:v>3</c:v>
                </c:pt>
                <c:pt idx="1899" formatCode="#,##0.0">
                  <c:v>3</c:v>
                </c:pt>
                <c:pt idx="1900" formatCode="#,##0.0">
                  <c:v>1.5</c:v>
                </c:pt>
                <c:pt idx="1901" formatCode="#,##0.0">
                  <c:v>1.5</c:v>
                </c:pt>
                <c:pt idx="1902" formatCode="#,##0.0">
                  <c:v>1.9059999999999999</c:v>
                </c:pt>
                <c:pt idx="1903" formatCode="#,##0.0">
                  <c:v>1.9059999999999999</c:v>
                </c:pt>
                <c:pt idx="1904" formatCode="#,##0.0">
                  <c:v>296.35699999999997</c:v>
                </c:pt>
                <c:pt idx="1905" formatCode="#,##0.0">
                  <c:v>123.196</c:v>
                </c:pt>
                <c:pt idx="1906" formatCode="#,##0.0">
                  <c:v>0.22800000000000001</c:v>
                </c:pt>
                <c:pt idx="1907" formatCode="#,##0.0">
                  <c:v>47.968000000000004</c:v>
                </c:pt>
                <c:pt idx="1908" formatCode="#,##0.0">
                  <c:v>75</c:v>
                </c:pt>
                <c:pt idx="1909" formatCode="#,##0.0">
                  <c:v>113.22199999999999</c:v>
                </c:pt>
                <c:pt idx="1910" formatCode="#,##0.0">
                  <c:v>113.22199999999999</c:v>
                </c:pt>
                <c:pt idx="1911" formatCode="#,##0.0">
                  <c:v>58.048999999999999</c:v>
                </c:pt>
                <c:pt idx="1912" formatCode="#,##0.0">
                  <c:v>58.048999999999999</c:v>
                </c:pt>
                <c:pt idx="1913" formatCode="#,##0.0">
                  <c:v>1.89</c:v>
                </c:pt>
                <c:pt idx="1914" formatCode="#,##0.0">
                  <c:v>1.89</c:v>
                </c:pt>
                <c:pt idx="1915" formatCode="#,##0.0">
                  <c:v>63.576999999999998</c:v>
                </c:pt>
                <c:pt idx="1916" formatCode="#,##0.0">
                  <c:v>58.594000000000001</c:v>
                </c:pt>
                <c:pt idx="1917" formatCode="#,##0.0">
                  <c:v>8.1000000000000003E-2</c:v>
                </c:pt>
                <c:pt idx="1918" formatCode="#,##0.0">
                  <c:v>19.282</c:v>
                </c:pt>
                <c:pt idx="1919" formatCode="#,##0.0">
                  <c:v>39.231000000000002</c:v>
                </c:pt>
                <c:pt idx="1920" formatCode="#,##0.0">
                  <c:v>3.5830000000000002</c:v>
                </c:pt>
                <c:pt idx="1921" formatCode="#,##0.0">
                  <c:v>3.5830000000000002</c:v>
                </c:pt>
                <c:pt idx="1922" formatCode="#,##0.0">
                  <c:v>1</c:v>
                </c:pt>
                <c:pt idx="1923" formatCode="#,##0.0">
                  <c:v>1</c:v>
                </c:pt>
                <c:pt idx="1924" formatCode="#,##0.0">
                  <c:v>0.4</c:v>
                </c:pt>
                <c:pt idx="1925" formatCode="#,##0.0">
                  <c:v>0.4</c:v>
                </c:pt>
                <c:pt idx="1926" formatCode="#,##0.0">
                  <c:v>61.575000000000003</c:v>
                </c:pt>
                <c:pt idx="1927" formatCode="#,##0.0">
                  <c:v>56.663000000000004</c:v>
                </c:pt>
                <c:pt idx="1928" formatCode="#,##0.0">
                  <c:v>7.0000000000000007E-2</c:v>
                </c:pt>
                <c:pt idx="1929" formatCode="#,##0.0">
                  <c:v>19.344000000000001</c:v>
                </c:pt>
                <c:pt idx="1930" formatCode="#,##0.0">
                  <c:v>37.249000000000002</c:v>
                </c:pt>
                <c:pt idx="1931" formatCode="#,##0.0">
                  <c:v>2.5</c:v>
                </c:pt>
                <c:pt idx="1932" formatCode="#,##0.0">
                  <c:v>2.5</c:v>
                </c:pt>
                <c:pt idx="1933" formatCode="#,##0.0">
                  <c:v>1</c:v>
                </c:pt>
                <c:pt idx="1934" formatCode="#,##0.0">
                  <c:v>1</c:v>
                </c:pt>
                <c:pt idx="1935" formatCode="#,##0.0">
                  <c:v>1.4119999999999999</c:v>
                </c:pt>
                <c:pt idx="1936" formatCode="#,##0.0">
                  <c:v>1.4119999999999999</c:v>
                </c:pt>
                <c:pt idx="1937" formatCode="#,##0.0">
                  <c:v>0</c:v>
                </c:pt>
                <c:pt idx="1938" formatCode="#,##0.0">
                  <c:v>1282.8500000000001</c:v>
                </c:pt>
                <c:pt idx="1939" formatCode="#,##0.0">
                  <c:v>90.823000000000008</c:v>
                </c:pt>
                <c:pt idx="1940" formatCode="#,##0.0">
                  <c:v>0.11700000000000001</c:v>
                </c:pt>
                <c:pt idx="1941" formatCode="#,##0.0">
                  <c:v>90.706000000000003</c:v>
                </c:pt>
                <c:pt idx="1942" formatCode="#,##0.0">
                  <c:v>369.97800000000001</c:v>
                </c:pt>
                <c:pt idx="1943" formatCode="#,##0.0">
                  <c:v>0.02</c:v>
                </c:pt>
                <c:pt idx="1944" formatCode="#,##0.0">
                  <c:v>369.95800000000003</c:v>
                </c:pt>
                <c:pt idx="1945" formatCode="#,##0.0">
                  <c:v>5</c:v>
                </c:pt>
                <c:pt idx="1946" formatCode="#,##0.0">
                  <c:v>5</c:v>
                </c:pt>
                <c:pt idx="1947" formatCode="#,##0.0">
                  <c:v>110.447</c:v>
                </c:pt>
                <c:pt idx="1948" formatCode="#,##0.0">
                  <c:v>110.447</c:v>
                </c:pt>
                <c:pt idx="1949" formatCode="#,##0.0">
                  <c:v>11.619</c:v>
                </c:pt>
                <c:pt idx="1950" formatCode="#,##0.0">
                  <c:v>11.619</c:v>
                </c:pt>
                <c:pt idx="1951" formatCode="#,##0.0">
                  <c:v>3.5</c:v>
                </c:pt>
                <c:pt idx="1952" formatCode="#,##0.0">
                  <c:v>3.5</c:v>
                </c:pt>
                <c:pt idx="1953" formatCode="#,##0.0">
                  <c:v>165.42499999999998</c:v>
                </c:pt>
                <c:pt idx="1954" formatCode="#,##0.0">
                  <c:v>0.14000000000000001</c:v>
                </c:pt>
                <c:pt idx="1955" formatCode="#,##0.0">
                  <c:v>165.285</c:v>
                </c:pt>
                <c:pt idx="1956" formatCode="#,##0.0">
                  <c:v>20.239999999999998</c:v>
                </c:pt>
                <c:pt idx="1957" formatCode="#,##0.0">
                  <c:v>20.239999999999998</c:v>
                </c:pt>
                <c:pt idx="1958" formatCode="#,##0.0">
                  <c:v>489.61799999999999</c:v>
                </c:pt>
                <c:pt idx="1959" formatCode="#,##0.0">
                  <c:v>96.088999999999999</c:v>
                </c:pt>
                <c:pt idx="1960" formatCode="#,##0.0">
                  <c:v>40.118000000000002</c:v>
                </c:pt>
                <c:pt idx="1961" formatCode="#,##0.0">
                  <c:v>353.411</c:v>
                </c:pt>
                <c:pt idx="1962" formatCode="#,##0.0">
                  <c:v>1</c:v>
                </c:pt>
                <c:pt idx="1963" formatCode="#,##0.0">
                  <c:v>1</c:v>
                </c:pt>
                <c:pt idx="1964" formatCode="#,##0.0">
                  <c:v>0</c:v>
                </c:pt>
                <c:pt idx="1965" formatCode="#,##0.0">
                  <c:v>0</c:v>
                </c:pt>
                <c:pt idx="1966" formatCode="#,##0.0">
                  <c:v>0</c:v>
                </c:pt>
                <c:pt idx="1967" formatCode="#,##0.0">
                  <c:v>0.2</c:v>
                </c:pt>
                <c:pt idx="1968" formatCode="#,##0.0">
                  <c:v>0.2</c:v>
                </c:pt>
                <c:pt idx="1969" formatCode="#,##0.0">
                  <c:v>15</c:v>
                </c:pt>
                <c:pt idx="1970" formatCode="#,##0.0">
                  <c:v>15</c:v>
                </c:pt>
                <c:pt idx="1971" formatCode="#,##0.0">
                  <c:v>220.49199999999999</c:v>
                </c:pt>
                <c:pt idx="1972" formatCode="#,##0.0">
                  <c:v>220.49199999999999</c:v>
                </c:pt>
                <c:pt idx="1973" formatCode="#,##0.0">
                  <c:v>7.5999999999999998E-2</c:v>
                </c:pt>
                <c:pt idx="1974" formatCode="#,##0.0">
                  <c:v>220.416</c:v>
                </c:pt>
                <c:pt idx="1975" formatCode="#,##0.0">
                  <c:v>83.153999999999996</c:v>
                </c:pt>
                <c:pt idx="1976" formatCode="#,##0.0">
                  <c:v>81.554000000000002</c:v>
                </c:pt>
                <c:pt idx="1977" formatCode="#,##0.0">
                  <c:v>0.13600000000000001</c:v>
                </c:pt>
                <c:pt idx="1978" formatCode="#,##0.0">
                  <c:v>81.418000000000006</c:v>
                </c:pt>
                <c:pt idx="1979" formatCode="#,##0.0">
                  <c:v>1.6</c:v>
                </c:pt>
                <c:pt idx="1980" formatCode="#,##0.0">
                  <c:v>1.6</c:v>
                </c:pt>
                <c:pt idx="1981" formatCode="#,##0.0">
                  <c:v>90.442999999999984</c:v>
                </c:pt>
                <c:pt idx="1982" formatCode="#,##0.0">
                  <c:v>61.562999999999995</c:v>
                </c:pt>
                <c:pt idx="1983" formatCode="#,##0.0">
                  <c:v>6.5000000000000002E-2</c:v>
                </c:pt>
                <c:pt idx="1984" formatCode="#,##0.0">
                  <c:v>61.497999999999998</c:v>
                </c:pt>
                <c:pt idx="1985" formatCode="#,##0.0">
                  <c:v>27</c:v>
                </c:pt>
                <c:pt idx="1986" formatCode="#,##0.0">
                  <c:v>27</c:v>
                </c:pt>
                <c:pt idx="1987" formatCode="#,##0.0">
                  <c:v>1.88</c:v>
                </c:pt>
                <c:pt idx="1988" formatCode="#,##0.0">
                  <c:v>1.88</c:v>
                </c:pt>
                <c:pt idx="1989" formatCode="#,##0.0">
                  <c:v>83.437000000000012</c:v>
                </c:pt>
                <c:pt idx="1990" formatCode="#,##0.0">
                  <c:v>83.437000000000012</c:v>
                </c:pt>
                <c:pt idx="1991" formatCode="#,##0.0">
                  <c:v>0.379</c:v>
                </c:pt>
                <c:pt idx="1992" formatCode="#,##0.0">
                  <c:v>83.058000000000007</c:v>
                </c:pt>
                <c:pt idx="1993" formatCode="#,##0.0">
                  <c:v>400.75599999999997</c:v>
                </c:pt>
                <c:pt idx="1994" formatCode="#,##0.0">
                  <c:v>29.760999999999999</c:v>
                </c:pt>
                <c:pt idx="1995" formatCode="#,##0.0">
                  <c:v>4.2999999999999997E-2</c:v>
                </c:pt>
                <c:pt idx="1996" formatCode="#,##0.0">
                  <c:v>29.718</c:v>
                </c:pt>
                <c:pt idx="1997" formatCode="#,##0.0">
                  <c:v>350.48099999999999</c:v>
                </c:pt>
                <c:pt idx="1998" formatCode="#,##0.0">
                  <c:v>1.5609999999999999</c:v>
                </c:pt>
                <c:pt idx="1999" formatCode="#,##0.0">
                  <c:v>348.92</c:v>
                </c:pt>
                <c:pt idx="2000" formatCode="#,##0.0">
                  <c:v>17.977</c:v>
                </c:pt>
                <c:pt idx="2001" formatCode="#,##0.0">
                  <c:v>17.977</c:v>
                </c:pt>
                <c:pt idx="2002" formatCode="#,##0.0">
                  <c:v>2</c:v>
                </c:pt>
                <c:pt idx="2003" formatCode="#,##0.0">
                  <c:v>2</c:v>
                </c:pt>
                <c:pt idx="2004" formatCode="#,##0.0">
                  <c:v>0.53700000000000003</c:v>
                </c:pt>
                <c:pt idx="2005" formatCode="#,##0.0">
                  <c:v>0.53700000000000003</c:v>
                </c:pt>
                <c:pt idx="2006" formatCode="#,##0.0">
                  <c:v>234.68099999999998</c:v>
                </c:pt>
                <c:pt idx="2007" formatCode="#,##0.0">
                  <c:v>206.40199999999999</c:v>
                </c:pt>
                <c:pt idx="2008" formatCode="#,##0.0">
                  <c:v>0</c:v>
                </c:pt>
                <c:pt idx="2009" formatCode="#,##0.0">
                  <c:v>206.40199999999999</c:v>
                </c:pt>
                <c:pt idx="2010" formatCode="#,##0.0">
                  <c:v>0</c:v>
                </c:pt>
                <c:pt idx="2011" formatCode="#,##0.0">
                  <c:v>28.279</c:v>
                </c:pt>
                <c:pt idx="2012" formatCode="#,##0.0">
                  <c:v>28.279</c:v>
                </c:pt>
                <c:pt idx="2013" formatCode="#,##0.0">
                  <c:v>213.29300000000001</c:v>
                </c:pt>
                <c:pt idx="2014" formatCode="#,##0.0">
                  <c:v>213.29300000000001</c:v>
                </c:pt>
                <c:pt idx="2015" formatCode="#,##0.0">
                  <c:v>0.54800000000000004</c:v>
                </c:pt>
                <c:pt idx="2016" formatCode="#,##0.0">
                  <c:v>212.745</c:v>
                </c:pt>
                <c:pt idx="2017" formatCode="#,##0.0">
                  <c:v>16.202000000000002</c:v>
                </c:pt>
                <c:pt idx="2018" formatCode="#,##0.0">
                  <c:v>16.202000000000002</c:v>
                </c:pt>
                <c:pt idx="2019" formatCode="#,##0.0">
                  <c:v>16.202000000000002</c:v>
                </c:pt>
                <c:pt idx="2020" formatCode="#,##0.0">
                  <c:v>89.244</c:v>
                </c:pt>
                <c:pt idx="2021" formatCode="#,##0.0">
                  <c:v>89.244</c:v>
                </c:pt>
                <c:pt idx="2022" formatCode="#,##0.0">
                  <c:v>89.244</c:v>
                </c:pt>
                <c:pt idx="2027" formatCode="#,##0.0">
                  <c:v>2212.7070000000003</c:v>
                </c:pt>
                <c:pt idx="2028" formatCode="#,##0.0">
                  <c:v>75.884</c:v>
                </c:pt>
                <c:pt idx="2029" formatCode="#,##0.0">
                  <c:v>6.2E-2</c:v>
                </c:pt>
                <c:pt idx="2030" formatCode="#,##0.0">
                  <c:v>75.822000000000003</c:v>
                </c:pt>
                <c:pt idx="2031" formatCode="#,##0.0">
                  <c:v>25.001999999999999</c:v>
                </c:pt>
                <c:pt idx="2032" formatCode="#,##0.0">
                  <c:v>25.001999999999999</c:v>
                </c:pt>
                <c:pt idx="2033" formatCode="#,##0.0">
                  <c:v>5</c:v>
                </c:pt>
                <c:pt idx="2034" formatCode="#,##0.0">
                  <c:v>5</c:v>
                </c:pt>
                <c:pt idx="2035" formatCode="#,##0.0">
                  <c:v>87.010999999999996</c:v>
                </c:pt>
                <c:pt idx="2036" formatCode="#,##0.0">
                  <c:v>87.010999999999996</c:v>
                </c:pt>
                <c:pt idx="2037" formatCode="#,##0.0">
                  <c:v>0</c:v>
                </c:pt>
                <c:pt idx="2038" formatCode="#,##0.0">
                  <c:v>0</c:v>
                </c:pt>
                <c:pt idx="2039" formatCode="#,##0.0">
                  <c:v>35.037999999999997</c:v>
                </c:pt>
                <c:pt idx="2040" formatCode="#,##0.0">
                  <c:v>35.037999999999997</c:v>
                </c:pt>
                <c:pt idx="2041" formatCode="#,##0.0">
                  <c:v>118.34</c:v>
                </c:pt>
                <c:pt idx="2042" formatCode="#,##0.0">
                  <c:v>118.34</c:v>
                </c:pt>
                <c:pt idx="2043" formatCode="#,##0.0">
                  <c:v>39.741</c:v>
                </c:pt>
                <c:pt idx="2044" formatCode="#,##0.0">
                  <c:v>39.741</c:v>
                </c:pt>
                <c:pt idx="2045" formatCode="#,##0.0">
                  <c:v>204.45</c:v>
                </c:pt>
                <c:pt idx="2046" formatCode="#,##0.0">
                  <c:v>204.45</c:v>
                </c:pt>
                <c:pt idx="2047" formatCode="#,##0.0">
                  <c:v>126.07400000000001</c:v>
                </c:pt>
                <c:pt idx="2048" formatCode="#,##0.0">
                  <c:v>0</c:v>
                </c:pt>
                <c:pt idx="2049" formatCode="#,##0.0">
                  <c:v>20.811</c:v>
                </c:pt>
                <c:pt idx="2050" formatCode="#,##0.0">
                  <c:v>105.26300000000001</c:v>
                </c:pt>
                <c:pt idx="2051" formatCode="#,##0.0">
                  <c:v>154.46299999999999</c:v>
                </c:pt>
                <c:pt idx="2052" formatCode="#,##0.0">
                  <c:v>154.46299999999999</c:v>
                </c:pt>
                <c:pt idx="2053" formatCode="#,##0.0">
                  <c:v>45.706000000000003</c:v>
                </c:pt>
                <c:pt idx="2054" formatCode="#,##0.0">
                  <c:v>45.706000000000003</c:v>
                </c:pt>
                <c:pt idx="2055" formatCode="#,##0.0">
                  <c:v>0</c:v>
                </c:pt>
                <c:pt idx="2056" formatCode="#,##0.0">
                  <c:v>0</c:v>
                </c:pt>
                <c:pt idx="2057" formatCode="#,##0.0">
                  <c:v>101.91</c:v>
                </c:pt>
                <c:pt idx="2058" formatCode="#,##0.0">
                  <c:v>101.91</c:v>
                </c:pt>
                <c:pt idx="2059" formatCode="#,##0.0">
                  <c:v>46.582000000000001</c:v>
                </c:pt>
                <c:pt idx="2060" formatCode="#,##0.0">
                  <c:v>46.582000000000001</c:v>
                </c:pt>
                <c:pt idx="2061" formatCode="#,##0.0">
                  <c:v>13.361000000000001</c:v>
                </c:pt>
                <c:pt idx="2062" formatCode="#,##0.0">
                  <c:v>13.361000000000001</c:v>
                </c:pt>
                <c:pt idx="2063" formatCode="#,##0.0">
                  <c:v>675.68299999999999</c:v>
                </c:pt>
                <c:pt idx="2064" formatCode="#,##0.0">
                  <c:v>66.879000000000005</c:v>
                </c:pt>
                <c:pt idx="2065" formatCode="#,##0.0">
                  <c:v>266.06400000000002</c:v>
                </c:pt>
                <c:pt idx="2066" formatCode="#,##0.0">
                  <c:v>342.74</c:v>
                </c:pt>
                <c:pt idx="2067" formatCode="#,##0.0">
                  <c:v>285.40300000000002</c:v>
                </c:pt>
                <c:pt idx="2068" formatCode="#,##0.0">
                  <c:v>0</c:v>
                </c:pt>
                <c:pt idx="2069" formatCode="#,##0.0">
                  <c:v>285.40300000000002</c:v>
                </c:pt>
                <c:pt idx="2070" formatCode="#,##0.0">
                  <c:v>163.65199999999999</c:v>
                </c:pt>
                <c:pt idx="2071" formatCode="#,##0.0">
                  <c:v>87.682000000000002</c:v>
                </c:pt>
                <c:pt idx="2072" formatCode="#,##0.0">
                  <c:v>75.97</c:v>
                </c:pt>
                <c:pt idx="2073" formatCode="#,##0.0">
                  <c:v>0</c:v>
                </c:pt>
                <c:pt idx="2074" formatCode="#,##0.0">
                  <c:v>9.407</c:v>
                </c:pt>
                <c:pt idx="2075" formatCode="#,##0.0">
                  <c:v>9.407</c:v>
                </c:pt>
                <c:pt idx="2076" formatCode="#,##0.0">
                  <c:v>465.09699999999998</c:v>
                </c:pt>
                <c:pt idx="2077" formatCode="#,##0.0">
                  <c:v>465.09699999999998</c:v>
                </c:pt>
                <c:pt idx="2078" formatCode="#,##0.0">
                  <c:v>465.09699999999998</c:v>
                </c:pt>
                <c:pt idx="2079" formatCode="#,##0.0">
                  <c:v>102.255</c:v>
                </c:pt>
                <c:pt idx="2080" formatCode="#,##0.0">
                  <c:v>33.003</c:v>
                </c:pt>
                <c:pt idx="2081" formatCode="#,##0.0">
                  <c:v>9.1999999999999998E-2</c:v>
                </c:pt>
                <c:pt idx="2082" formatCode="#,##0.0">
                  <c:v>32.911000000000001</c:v>
                </c:pt>
                <c:pt idx="2083" formatCode="#,##0.0">
                  <c:v>5</c:v>
                </c:pt>
                <c:pt idx="2084" formatCode="#,##0.0">
                  <c:v>5</c:v>
                </c:pt>
                <c:pt idx="2085" formatCode="#,##0.0">
                  <c:v>0</c:v>
                </c:pt>
                <c:pt idx="2086" formatCode="#,##0.0">
                  <c:v>0</c:v>
                </c:pt>
                <c:pt idx="2087" formatCode="#,##0.0">
                  <c:v>64.251999999999995</c:v>
                </c:pt>
                <c:pt idx="2088" formatCode="#,##0.0">
                  <c:v>54.158999999999999</c:v>
                </c:pt>
                <c:pt idx="2089" formatCode="#,##0.0">
                  <c:v>10.093</c:v>
                </c:pt>
                <c:pt idx="2090" formatCode="#,##0.0">
                  <c:v>10350.559000000001</c:v>
                </c:pt>
                <c:pt idx="2091" formatCode="#,##0.0">
                  <c:v>49.728000000000002</c:v>
                </c:pt>
                <c:pt idx="2092" formatCode="#,##0.0">
                  <c:v>0.09</c:v>
                </c:pt>
                <c:pt idx="2093" formatCode="#,##0.0">
                  <c:v>49.637999999999998</c:v>
                </c:pt>
                <c:pt idx="2094" formatCode="#,##0.0">
                  <c:v>1050</c:v>
                </c:pt>
                <c:pt idx="2095" formatCode="#,##0.0">
                  <c:v>1050</c:v>
                </c:pt>
                <c:pt idx="2096" formatCode="#,##0.0">
                  <c:v>6176.4780000000001</c:v>
                </c:pt>
                <c:pt idx="2097" formatCode="#,##0.0">
                  <c:v>0</c:v>
                </c:pt>
                <c:pt idx="2098" formatCode="#,##0.0">
                  <c:v>15.920999999999999</c:v>
                </c:pt>
                <c:pt idx="2099" formatCode="#,##0.0">
                  <c:v>1194.1030000000001</c:v>
                </c:pt>
                <c:pt idx="2100" formatCode="#,##0.0">
                  <c:v>4966.4539999999997</c:v>
                </c:pt>
                <c:pt idx="2101" formatCode="#,##0.0">
                  <c:v>5</c:v>
                </c:pt>
                <c:pt idx="2102" formatCode="#,##0.0">
                  <c:v>5</c:v>
                </c:pt>
                <c:pt idx="2103" formatCode="#,##0.0">
                  <c:v>810.721</c:v>
                </c:pt>
                <c:pt idx="2104" formatCode="#,##0.0">
                  <c:v>0</c:v>
                </c:pt>
                <c:pt idx="2105" formatCode="#,##0.0">
                  <c:v>810.721</c:v>
                </c:pt>
                <c:pt idx="2106" formatCode="#,##0.0">
                  <c:v>3.7469999999999999</c:v>
                </c:pt>
                <c:pt idx="2107" formatCode="#,##0.0">
                  <c:v>3.7469999999999999</c:v>
                </c:pt>
                <c:pt idx="2108" formatCode="#,##0.0">
                  <c:v>66.260999999999996</c:v>
                </c:pt>
                <c:pt idx="2109" formatCode="#,##0.0">
                  <c:v>66.260999999999996</c:v>
                </c:pt>
                <c:pt idx="2110" formatCode="#,##0.0">
                  <c:v>0</c:v>
                </c:pt>
                <c:pt idx="2111" formatCode="#,##0.0">
                  <c:v>105.249</c:v>
                </c:pt>
                <c:pt idx="2112" formatCode="#,##0.0">
                  <c:v>105.249</c:v>
                </c:pt>
                <c:pt idx="2113" formatCode="#,##0.0">
                  <c:v>395.44900000000001</c:v>
                </c:pt>
                <c:pt idx="2114" formatCode="#,##0.0">
                  <c:v>118.88500000000001</c:v>
                </c:pt>
                <c:pt idx="2115" formatCode="#,##0.0">
                  <c:v>276.56400000000002</c:v>
                </c:pt>
                <c:pt idx="2116" formatCode="#,##0.0">
                  <c:v>1687.9259999999999</c:v>
                </c:pt>
                <c:pt idx="2117" formatCode="#,##0.0">
                  <c:v>591.42600000000004</c:v>
                </c:pt>
                <c:pt idx="2118" formatCode="#,##0.0">
                  <c:v>1096.5</c:v>
                </c:pt>
                <c:pt idx="2119" formatCode="#,##0.0">
                  <c:v>0</c:v>
                </c:pt>
                <c:pt idx="2120" formatCode="#,##0.0">
                  <c:v>104.325</c:v>
                </c:pt>
                <c:pt idx="2121" formatCode="#,##0.0">
                  <c:v>104.325</c:v>
                </c:pt>
                <c:pt idx="2122" formatCode="#,##0.0">
                  <c:v>104.325</c:v>
                </c:pt>
                <c:pt idx="2125" formatCode="#,##0.0">
                  <c:v>44505.179000000004</c:v>
                </c:pt>
                <c:pt idx="2127" formatCode="#,##0.0">
                  <c:v>9182.8479999999981</c:v>
                </c:pt>
                <c:pt idx="2128" formatCode="#,##0.0">
                  <c:v>9182.8479999999981</c:v>
                </c:pt>
                <c:pt idx="2129" formatCode="#,##0.0">
                  <c:v>196.328</c:v>
                </c:pt>
                <c:pt idx="2130" formatCode="#,##0.0">
                  <c:v>196.328</c:v>
                </c:pt>
                <c:pt idx="2131" formatCode="#,##0.0">
                  <c:v>2909.473</c:v>
                </c:pt>
                <c:pt idx="2132" formatCode="#,##0.0">
                  <c:v>0.13800000000000001</c:v>
                </c:pt>
                <c:pt idx="2133" formatCode="#,##0.0">
                  <c:v>2909.335</c:v>
                </c:pt>
                <c:pt idx="2134" formatCode="#,##0.0">
                  <c:v>128.26</c:v>
                </c:pt>
                <c:pt idx="2135" formatCode="#,##0.0">
                  <c:v>128.26</c:v>
                </c:pt>
                <c:pt idx="2136" formatCode="#,##0.0">
                  <c:v>1294.9759999999999</c:v>
                </c:pt>
                <c:pt idx="2137" formatCode="#,##0.0">
                  <c:v>1294.4159999999999</c:v>
                </c:pt>
                <c:pt idx="2138" formatCode="#,##0.0">
                  <c:v>0.56000000000000005</c:v>
                </c:pt>
                <c:pt idx="2139" formatCode="#,##0.0">
                  <c:v>10.048</c:v>
                </c:pt>
                <c:pt idx="2140" formatCode="#,##0.0">
                  <c:v>10.048</c:v>
                </c:pt>
                <c:pt idx="2141" formatCode="#,##0.0">
                  <c:v>3785.2420000000002</c:v>
                </c:pt>
                <c:pt idx="2142" formatCode="#,##0.0">
                  <c:v>0.28199999999999997</c:v>
                </c:pt>
                <c:pt idx="2143" formatCode="#,##0.0">
                  <c:v>3784.96</c:v>
                </c:pt>
                <c:pt idx="2144" formatCode="#,##0.0">
                  <c:v>478.4</c:v>
                </c:pt>
                <c:pt idx="2145" formatCode="#,##0.0">
                  <c:v>0.157</c:v>
                </c:pt>
                <c:pt idx="2146" formatCode="#,##0.0">
                  <c:v>478.24299999999999</c:v>
                </c:pt>
                <c:pt idx="2147" formatCode="#,##0.0">
                  <c:v>380.12099999999998</c:v>
                </c:pt>
                <c:pt idx="2148" formatCode="#,##0.0">
                  <c:v>380.12099999999998</c:v>
                </c:pt>
                <c:pt idx="2149" formatCode="#,##0.0">
                  <c:v>359.82219999999995</c:v>
                </c:pt>
                <c:pt idx="2150" formatCode="#,##0.0">
                  <c:v>359.82219999999995</c:v>
                </c:pt>
                <c:pt idx="2151" formatCode="#,##0.0">
                  <c:v>4.2200000000000001E-2</c:v>
                </c:pt>
                <c:pt idx="2152" formatCode="#,##0.0">
                  <c:v>359.78</c:v>
                </c:pt>
                <c:pt idx="2153" formatCode="#,##0.0">
                  <c:v>118.6926</c:v>
                </c:pt>
                <c:pt idx="2154" formatCode="#,##0.0">
                  <c:v>118.6926</c:v>
                </c:pt>
                <c:pt idx="2155" formatCode="#,##0.0">
                  <c:v>0.1148</c:v>
                </c:pt>
                <c:pt idx="2156" formatCode="#,##0.0">
                  <c:v>118.5778</c:v>
                </c:pt>
                <c:pt idx="2157" formatCode="#,##0.0">
                  <c:v>99.100999999999999</c:v>
                </c:pt>
                <c:pt idx="2158" formatCode="#,##0.0">
                  <c:v>99.100999999999999</c:v>
                </c:pt>
                <c:pt idx="2159" formatCode="#,##0.0">
                  <c:v>99.100999999999999</c:v>
                </c:pt>
                <c:pt idx="2160" formatCode="#,##0.0">
                  <c:v>35.029000000000003</c:v>
                </c:pt>
                <c:pt idx="2161" formatCode="#,##0.0">
                  <c:v>35.029000000000003</c:v>
                </c:pt>
                <c:pt idx="2162" formatCode="#,##0.0">
                  <c:v>35.029000000000003</c:v>
                </c:pt>
                <c:pt idx="2163" formatCode="0.0">
                  <c:v>35.055</c:v>
                </c:pt>
                <c:pt idx="2164" formatCode="0.0">
                  <c:v>35.055</c:v>
                </c:pt>
                <c:pt idx="2165" formatCode="0.0">
                  <c:v>35.055</c:v>
                </c:pt>
                <c:pt idx="2166" formatCode="0.00">
                  <c:v>60.173999999999999</c:v>
                </c:pt>
                <c:pt idx="2167" formatCode="0.00">
                  <c:v>60.173999999999999</c:v>
                </c:pt>
                <c:pt idx="2168" formatCode="0.00">
                  <c:v>60.173999999999999</c:v>
                </c:pt>
                <c:pt idx="2169" formatCode="0.00">
                  <c:v>78.352000000000004</c:v>
                </c:pt>
                <c:pt idx="2170" formatCode="0.00">
                  <c:v>78.352000000000004</c:v>
                </c:pt>
                <c:pt idx="2171" formatCode="0.00">
                  <c:v>78.352000000000004</c:v>
                </c:pt>
                <c:pt idx="2172" formatCode="0.00">
                  <c:v>30.911999999999999</c:v>
                </c:pt>
                <c:pt idx="2173" formatCode="0.00">
                  <c:v>30.911999999999999</c:v>
                </c:pt>
                <c:pt idx="2174" formatCode="0.00">
                  <c:v>30.911999999999999</c:v>
                </c:pt>
                <c:pt idx="2175" formatCode="0.00">
                  <c:v>35.914999999999999</c:v>
                </c:pt>
                <c:pt idx="2176" formatCode="0.00">
                  <c:v>35.914999999999999</c:v>
                </c:pt>
                <c:pt idx="2177" formatCode="0.00">
                  <c:v>35.914999999999999</c:v>
                </c:pt>
                <c:pt idx="2178" formatCode="0.00">
                  <c:v>50.393999999999998</c:v>
                </c:pt>
                <c:pt idx="2179" formatCode="0.00">
                  <c:v>50.393999999999998</c:v>
                </c:pt>
                <c:pt idx="2180" formatCode="0.00">
                  <c:v>50.393999999999998</c:v>
                </c:pt>
                <c:pt idx="2181" formatCode="0.00">
                  <c:v>53.042999999999999</c:v>
                </c:pt>
                <c:pt idx="2182" formatCode="0.00">
                  <c:v>53.042999999999999</c:v>
                </c:pt>
                <c:pt idx="2183" formatCode="0.00">
                  <c:v>53.042999999999999</c:v>
                </c:pt>
                <c:pt idx="2184" formatCode="0.00">
                  <c:v>57.863999999999997</c:v>
                </c:pt>
                <c:pt idx="2185" formatCode="0.00">
                  <c:v>57.863999999999997</c:v>
                </c:pt>
                <c:pt idx="2186" formatCode="0.00">
                  <c:v>57.863999999999997</c:v>
                </c:pt>
                <c:pt idx="2187" formatCode="0.00">
                  <c:v>67.042000000000002</c:v>
                </c:pt>
                <c:pt idx="2188" formatCode="0.00">
                  <c:v>67.042000000000002</c:v>
                </c:pt>
                <c:pt idx="2189" formatCode="0.00">
                  <c:v>67.042000000000002</c:v>
                </c:pt>
                <c:pt idx="2190" formatCode="0.00">
                  <c:v>303.58</c:v>
                </c:pt>
                <c:pt idx="2191" formatCode="0.00">
                  <c:v>303.58</c:v>
                </c:pt>
                <c:pt idx="2192" formatCode="0.00">
                  <c:v>0.56000000000000005</c:v>
                </c:pt>
                <c:pt idx="2193" formatCode="0.00">
                  <c:v>303.02</c:v>
                </c:pt>
                <c:pt idx="2194" formatCode="0.00">
                  <c:v>331.78800000000001</c:v>
                </c:pt>
                <c:pt idx="2195" formatCode="0.00">
                  <c:v>331.78800000000001</c:v>
                </c:pt>
                <c:pt idx="2196" formatCode="0.00">
                  <c:v>331.78800000000001</c:v>
                </c:pt>
                <c:pt idx="2197" formatCode="0.00">
                  <c:v>29.062999999999999</c:v>
                </c:pt>
                <c:pt idx="2198" formatCode="0.00">
                  <c:v>29.062999999999999</c:v>
                </c:pt>
                <c:pt idx="2199" formatCode="0.00">
                  <c:v>29.062999999999999</c:v>
                </c:pt>
                <c:pt idx="2200" formatCode="0.00">
                  <c:v>27.664000000000001</c:v>
                </c:pt>
                <c:pt idx="2201" formatCode="0.00">
                  <c:v>27.664000000000001</c:v>
                </c:pt>
                <c:pt idx="2202" formatCode="0.00">
                  <c:v>27.664000000000001</c:v>
                </c:pt>
                <c:pt idx="2203" formatCode="0.00">
                  <c:v>322.66499999999996</c:v>
                </c:pt>
                <c:pt idx="2204" formatCode="0.00">
                  <c:v>322.66499999999996</c:v>
                </c:pt>
                <c:pt idx="2205" formatCode="0.00">
                  <c:v>0.28199999999999997</c:v>
                </c:pt>
                <c:pt idx="2206" formatCode="0.00">
                  <c:v>322.38299999999998</c:v>
                </c:pt>
                <c:pt idx="2207" formatCode="0.00">
                  <c:v>852.56399999999996</c:v>
                </c:pt>
                <c:pt idx="2208" formatCode="0.00">
                  <c:v>852.56399999999996</c:v>
                </c:pt>
                <c:pt idx="2209" formatCode="0.00">
                  <c:v>852.56399999999996</c:v>
                </c:pt>
                <c:pt idx="2210" formatCode="0.00">
                  <c:v>636.01800000000003</c:v>
                </c:pt>
                <c:pt idx="2211" formatCode="0.00">
                  <c:v>634.12800000000004</c:v>
                </c:pt>
                <c:pt idx="2212" formatCode="0.00">
                  <c:v>634.12800000000004</c:v>
                </c:pt>
                <c:pt idx="2213" formatCode="0.00">
                  <c:v>1.89</c:v>
                </c:pt>
                <c:pt idx="2214" formatCode="0.00">
                  <c:v>1.89</c:v>
                </c:pt>
                <c:pt idx="2215" formatCode="0.00">
                  <c:v>1598.229</c:v>
                </c:pt>
                <c:pt idx="2216" formatCode="0.00">
                  <c:v>1546.646</c:v>
                </c:pt>
                <c:pt idx="2217" formatCode="0.00">
                  <c:v>1546.646</c:v>
                </c:pt>
                <c:pt idx="2218" formatCode="0.00">
                  <c:v>51.582999999999998</c:v>
                </c:pt>
                <c:pt idx="2219" formatCode="0.00">
                  <c:v>51.582999999999998</c:v>
                </c:pt>
                <c:pt idx="2220" formatCode="0.00">
                  <c:v>429.23899999999998</c:v>
                </c:pt>
                <c:pt idx="2221" formatCode="0.00">
                  <c:v>429.23899999999998</c:v>
                </c:pt>
                <c:pt idx="2222" formatCode="0.00">
                  <c:v>429.23899999999998</c:v>
                </c:pt>
                <c:pt idx="2223" formatCode="0.00">
                  <c:v>1117.2710000000002</c:v>
                </c:pt>
                <c:pt idx="2224" formatCode="0.00">
                  <c:v>790.62300000000005</c:v>
                </c:pt>
                <c:pt idx="2225" formatCode="0.00">
                  <c:v>0.13800000000000001</c:v>
                </c:pt>
                <c:pt idx="2226" formatCode="0.00">
                  <c:v>790.48500000000001</c:v>
                </c:pt>
                <c:pt idx="2227" formatCode="0.00">
                  <c:v>326.64800000000002</c:v>
                </c:pt>
                <c:pt idx="2228" formatCode="0.00">
                  <c:v>326.64800000000002</c:v>
                </c:pt>
                <c:pt idx="2229" formatCode="#,##0.0">
                  <c:v>10440.947099999999</c:v>
                </c:pt>
                <c:pt idx="2230" formatCode="#,##0.0">
                  <c:v>5318.4290000000001</c:v>
                </c:pt>
                <c:pt idx="2231" formatCode="#,##0.0">
                  <c:v>261.77999999999997</c:v>
                </c:pt>
                <c:pt idx="2232" formatCode="#,##0.0">
                  <c:v>261.77999999999997</c:v>
                </c:pt>
                <c:pt idx="2233" formatCode="#,##0.0">
                  <c:v>320.31</c:v>
                </c:pt>
                <c:pt idx="2234" formatCode="#,##0.0">
                  <c:v>320.31</c:v>
                </c:pt>
                <c:pt idx="2235" formatCode="#,##0.0">
                  <c:v>169.83</c:v>
                </c:pt>
                <c:pt idx="2236" formatCode="#,##0.0">
                  <c:v>169.83</c:v>
                </c:pt>
                <c:pt idx="2237" formatCode="#,##0.0">
                  <c:v>3105</c:v>
                </c:pt>
                <c:pt idx="2238" formatCode="#,##0.0">
                  <c:v>3105</c:v>
                </c:pt>
                <c:pt idx="2239" formatCode="#,##0.0">
                  <c:v>69.98</c:v>
                </c:pt>
                <c:pt idx="2240" formatCode="#,##0.0">
                  <c:v>69.98</c:v>
                </c:pt>
                <c:pt idx="2241" formatCode="#,##0.0">
                  <c:v>1391.529</c:v>
                </c:pt>
                <c:pt idx="2242" formatCode="#,##0.0">
                  <c:v>1391.529</c:v>
                </c:pt>
                <c:pt idx="2243" formatCode="#,##0.0">
                  <c:v>119.46499999999999</c:v>
                </c:pt>
                <c:pt idx="2244" formatCode="#,##0.0">
                  <c:v>119.46499999999999</c:v>
                </c:pt>
                <c:pt idx="2245" formatCode="#,##0.0">
                  <c:v>2.4929999999999999</c:v>
                </c:pt>
                <c:pt idx="2246" formatCode="#,##0.0">
                  <c:v>116.97199999999999</c:v>
                </c:pt>
                <c:pt idx="2247" formatCode="#,##0.0">
                  <c:v>0</c:v>
                </c:pt>
                <c:pt idx="2248" formatCode="#,##0.0">
                  <c:v>0</c:v>
                </c:pt>
                <c:pt idx="2249" formatCode="#,##0.0">
                  <c:v>1112.212</c:v>
                </c:pt>
                <c:pt idx="2250" formatCode="#,##0.0">
                  <c:v>1112.212</c:v>
                </c:pt>
                <c:pt idx="2251" formatCode="#,##0.0">
                  <c:v>45.23</c:v>
                </c:pt>
                <c:pt idx="2252" formatCode="#,##0.0">
                  <c:v>1066.982</c:v>
                </c:pt>
                <c:pt idx="2253" formatCode="#,##0.0">
                  <c:v>0</c:v>
                </c:pt>
                <c:pt idx="2254" formatCode="#,##0.0">
                  <c:v>0</c:v>
                </c:pt>
                <c:pt idx="2255" formatCode="#,##0.0">
                  <c:v>448.03399999999999</c:v>
                </c:pt>
                <c:pt idx="2256" formatCode="#,##0.0">
                  <c:v>448.03399999999999</c:v>
                </c:pt>
                <c:pt idx="2257" formatCode="#,##0.0">
                  <c:v>15.125</c:v>
                </c:pt>
                <c:pt idx="2258" formatCode="#,##0.0">
                  <c:v>432.90899999999999</c:v>
                </c:pt>
                <c:pt idx="2259" formatCode="#,##0.0">
                  <c:v>0</c:v>
                </c:pt>
                <c:pt idx="2260" formatCode="#,##0.0">
                  <c:v>0</c:v>
                </c:pt>
                <c:pt idx="2261" formatCode="#,##0.0">
                  <c:v>794.43600000000004</c:v>
                </c:pt>
                <c:pt idx="2262" formatCode="#,##0.0">
                  <c:v>594.41300000000001</c:v>
                </c:pt>
                <c:pt idx="2263" formatCode="#,##0.0">
                  <c:v>0.36899999999999999</c:v>
                </c:pt>
                <c:pt idx="2264" formatCode="#,##0.0">
                  <c:v>594.04399999999998</c:v>
                </c:pt>
                <c:pt idx="2265" formatCode="#,##0.0">
                  <c:v>200.023</c:v>
                </c:pt>
                <c:pt idx="2266" formatCode="#,##0.0">
                  <c:v>200.023</c:v>
                </c:pt>
                <c:pt idx="2267" formatCode="#,##0.0">
                  <c:v>411.60700000000003</c:v>
                </c:pt>
                <c:pt idx="2268" formatCode="#,##0.0">
                  <c:v>340.52600000000001</c:v>
                </c:pt>
                <c:pt idx="2269" formatCode="#,##0.0">
                  <c:v>4.056</c:v>
                </c:pt>
                <c:pt idx="2270" formatCode="#,##0.0">
                  <c:v>336.47</c:v>
                </c:pt>
                <c:pt idx="2271" formatCode="#,##0.0">
                  <c:v>71.081000000000003</c:v>
                </c:pt>
                <c:pt idx="2272" formatCode="#,##0.0">
                  <c:v>71.081000000000003</c:v>
                </c:pt>
                <c:pt idx="2273" formatCode="#,##0.0">
                  <c:v>163.56799999999998</c:v>
                </c:pt>
                <c:pt idx="2274" formatCode="#,##0.0">
                  <c:v>163.56799999999998</c:v>
                </c:pt>
                <c:pt idx="2275" formatCode="#,##0.0">
                  <c:v>4.0759999999999996</c:v>
                </c:pt>
                <c:pt idx="2276" formatCode="#,##0.0">
                  <c:v>159.49199999999999</c:v>
                </c:pt>
                <c:pt idx="2277" formatCode="#,##0.0">
                  <c:v>0</c:v>
                </c:pt>
                <c:pt idx="2278" formatCode="#,##0.0">
                  <c:v>0</c:v>
                </c:pt>
                <c:pt idx="2279" formatCode="#,##0.0">
                  <c:v>460.72699999999998</c:v>
                </c:pt>
                <c:pt idx="2280" formatCode="#,##0.0">
                  <c:v>460.72699999999998</c:v>
                </c:pt>
                <c:pt idx="2281" formatCode="#,##0.0">
                  <c:v>3.758</c:v>
                </c:pt>
                <c:pt idx="2282" formatCode="#,##0.0">
                  <c:v>456.96899999999999</c:v>
                </c:pt>
                <c:pt idx="2283" formatCode="#,##0.0">
                  <c:v>244.85999999999999</c:v>
                </c:pt>
                <c:pt idx="2284" formatCode="#,##0.0">
                  <c:v>244.85999999999999</c:v>
                </c:pt>
                <c:pt idx="2285" formatCode="#,##0.0">
                  <c:v>4.9820000000000002</c:v>
                </c:pt>
                <c:pt idx="2286" formatCode="#,##0.0">
                  <c:v>239.87799999999999</c:v>
                </c:pt>
                <c:pt idx="2287" formatCode="#,##0.0">
                  <c:v>0</c:v>
                </c:pt>
                <c:pt idx="2288" formatCode="#,##0.0">
                  <c:v>0</c:v>
                </c:pt>
                <c:pt idx="2289" formatCode="#,##0.0">
                  <c:v>496.03399999999999</c:v>
                </c:pt>
                <c:pt idx="2290" formatCode="#,##0.0">
                  <c:v>496.03399999999999</c:v>
                </c:pt>
                <c:pt idx="2291" formatCode="#,##0.0">
                  <c:v>18.760000000000002</c:v>
                </c:pt>
                <c:pt idx="2292" formatCode="#,##0.0">
                  <c:v>477.274</c:v>
                </c:pt>
                <c:pt idx="2293" formatCode="#,##0.0">
                  <c:v>0</c:v>
                </c:pt>
                <c:pt idx="2294" formatCode="#,##0.0">
                  <c:v>0</c:v>
                </c:pt>
                <c:pt idx="2295" formatCode="#,##0.0">
                  <c:v>533.74599999999998</c:v>
                </c:pt>
                <c:pt idx="2296" formatCode="#,##0.0">
                  <c:v>405.52100000000002</c:v>
                </c:pt>
                <c:pt idx="2297" formatCode="#,##0.0">
                  <c:v>9.8629999999999995</c:v>
                </c:pt>
                <c:pt idx="2298" formatCode="#,##0.0">
                  <c:v>395.65800000000002</c:v>
                </c:pt>
                <c:pt idx="2299" formatCode="#,##0.0">
                  <c:v>128.22499999999999</c:v>
                </c:pt>
                <c:pt idx="2300" formatCode="#,##0.0">
                  <c:v>128.22499999999999</c:v>
                </c:pt>
                <c:pt idx="2301" formatCode="#,##0.0">
                  <c:v>128.43199999999999</c:v>
                </c:pt>
                <c:pt idx="2302" formatCode="#,##0.0">
                  <c:v>128.43199999999999</c:v>
                </c:pt>
                <c:pt idx="2303" formatCode="#,##0.0">
                  <c:v>2.5579999999999998</c:v>
                </c:pt>
                <c:pt idx="2304" formatCode="#,##0.0">
                  <c:v>125.874</c:v>
                </c:pt>
                <c:pt idx="2305" formatCode="#,##0.0">
                  <c:v>128.673</c:v>
                </c:pt>
                <c:pt idx="2306" formatCode="#,##0.0">
                  <c:v>128.673</c:v>
                </c:pt>
                <c:pt idx="2307" formatCode="#,##0.0">
                  <c:v>2.4E-2</c:v>
                </c:pt>
                <c:pt idx="2308" formatCode="#,##0.0">
                  <c:v>128.649</c:v>
                </c:pt>
                <c:pt idx="2309" formatCode="#,##0.0">
                  <c:v>0</c:v>
                </c:pt>
                <c:pt idx="2310" formatCode="#,##0.0">
                  <c:v>0</c:v>
                </c:pt>
                <c:pt idx="2311" formatCode="#,##0.0">
                  <c:v>80.724099999999993</c:v>
                </c:pt>
                <c:pt idx="2312" formatCode="#,##0.0">
                  <c:v>80.724099999999993</c:v>
                </c:pt>
                <c:pt idx="2313" formatCode="#,##0.0">
                  <c:v>46.537999999999997</c:v>
                </c:pt>
                <c:pt idx="2314" formatCode="#,##0.0">
                  <c:v>34.186100000000003</c:v>
                </c:pt>
                <c:pt idx="2315" formatCode="#,##0.0">
                  <c:v>11547.851000000001</c:v>
                </c:pt>
                <c:pt idx="2316" formatCode="#,##0.0">
                  <c:v>66.257999999999996</c:v>
                </c:pt>
                <c:pt idx="2317" formatCode="#,##0.0">
                  <c:v>64.533999999999992</c:v>
                </c:pt>
                <c:pt idx="2318" formatCode="#,##0.0">
                  <c:v>5.0000000000000001E-3</c:v>
                </c:pt>
                <c:pt idx="2319" formatCode="#,##0.0">
                  <c:v>64.528999999999996</c:v>
                </c:pt>
                <c:pt idx="2320" formatCode="#,##0.0">
                  <c:v>1.724</c:v>
                </c:pt>
                <c:pt idx="2321" formatCode="#,##0.0">
                  <c:v>1.724</c:v>
                </c:pt>
                <c:pt idx="2322" formatCode="#,##0.0">
                  <c:v>366.87399999999997</c:v>
                </c:pt>
                <c:pt idx="2323" formatCode="#,##0.0">
                  <c:v>279.49199999999996</c:v>
                </c:pt>
                <c:pt idx="2324" formatCode="#,##0.0">
                  <c:v>0.128</c:v>
                </c:pt>
                <c:pt idx="2325" formatCode="#,##0.0">
                  <c:v>279.36399999999998</c:v>
                </c:pt>
                <c:pt idx="2326" formatCode="#,##0.0">
                  <c:v>50.453000000000003</c:v>
                </c:pt>
                <c:pt idx="2327" formatCode="#,##0.0">
                  <c:v>50.453000000000003</c:v>
                </c:pt>
                <c:pt idx="2328" formatCode="#,##0.0">
                  <c:v>30.975000000000001</c:v>
                </c:pt>
                <c:pt idx="2329" formatCode="#,##0.0">
                  <c:v>30.975000000000001</c:v>
                </c:pt>
                <c:pt idx="2330" formatCode="#,##0.0">
                  <c:v>0.77100000000000002</c:v>
                </c:pt>
                <c:pt idx="2331" formatCode="#,##0.0">
                  <c:v>0.77100000000000002</c:v>
                </c:pt>
                <c:pt idx="2332" formatCode="#,##0.0">
                  <c:v>0</c:v>
                </c:pt>
                <c:pt idx="2333" formatCode="#,##0.0">
                  <c:v>4.343</c:v>
                </c:pt>
                <c:pt idx="2334" formatCode="#,##0.0">
                  <c:v>4.343</c:v>
                </c:pt>
                <c:pt idx="2335" formatCode="#,##0.0">
                  <c:v>0</c:v>
                </c:pt>
                <c:pt idx="2336" formatCode="#,##0.0">
                  <c:v>0.84</c:v>
                </c:pt>
                <c:pt idx="2337" formatCode="#,##0.0">
                  <c:v>0.84</c:v>
                </c:pt>
                <c:pt idx="2338" formatCode="#,##0.0">
                  <c:v>123.69899999999998</c:v>
                </c:pt>
                <c:pt idx="2339" formatCode="#,##0.0">
                  <c:v>55.667999999999999</c:v>
                </c:pt>
                <c:pt idx="2340" formatCode="#,##0.0">
                  <c:v>9.6000000000000002E-2</c:v>
                </c:pt>
                <c:pt idx="2341" formatCode="#,##0.0">
                  <c:v>55.572000000000003</c:v>
                </c:pt>
                <c:pt idx="2342" formatCode="#,##0.0">
                  <c:v>0</c:v>
                </c:pt>
                <c:pt idx="2343" formatCode="#,##0.0">
                  <c:v>9.1519999999999992</c:v>
                </c:pt>
                <c:pt idx="2344" formatCode="#,##0.0">
                  <c:v>9.1519999999999992</c:v>
                </c:pt>
                <c:pt idx="2345" formatCode="#,##0.0">
                  <c:v>0</c:v>
                </c:pt>
                <c:pt idx="2346" formatCode="#,##0.0">
                  <c:v>2.0179999999999998</c:v>
                </c:pt>
                <c:pt idx="2347" formatCode="#,##0.0">
                  <c:v>2.0179999999999998</c:v>
                </c:pt>
                <c:pt idx="2348" formatCode="#,##0.0">
                  <c:v>53.951000000000001</c:v>
                </c:pt>
                <c:pt idx="2349" formatCode="#,##0.0">
                  <c:v>18.920999999999999</c:v>
                </c:pt>
                <c:pt idx="2350" formatCode="#,##0.0">
                  <c:v>35.03</c:v>
                </c:pt>
                <c:pt idx="2351" formatCode="#,##0.0">
                  <c:v>2.91</c:v>
                </c:pt>
                <c:pt idx="2352" formatCode="#,##0.0">
                  <c:v>2.91</c:v>
                </c:pt>
                <c:pt idx="2353" formatCode="#,##0.0">
                  <c:v>0</c:v>
                </c:pt>
                <c:pt idx="2354" formatCode="#,##0.0">
                  <c:v>0</c:v>
                </c:pt>
                <c:pt idx="2355" formatCode="#,##0.0">
                  <c:v>0</c:v>
                </c:pt>
                <c:pt idx="2356" formatCode="#,##0.0">
                  <c:v>77.51700000000001</c:v>
                </c:pt>
                <c:pt idx="2357" formatCode="#,##0.0">
                  <c:v>49</c:v>
                </c:pt>
                <c:pt idx="2358" formatCode="#,##0.0">
                  <c:v>0.121</c:v>
                </c:pt>
                <c:pt idx="2359" formatCode="#,##0.0">
                  <c:v>48.878999999999998</c:v>
                </c:pt>
                <c:pt idx="2360" formatCode="#,##0.0">
                  <c:v>0</c:v>
                </c:pt>
                <c:pt idx="2361" formatCode="#,##0.0">
                  <c:v>7.6760000000000002</c:v>
                </c:pt>
                <c:pt idx="2362" formatCode="#,##0.0">
                  <c:v>7.6760000000000002</c:v>
                </c:pt>
                <c:pt idx="2363" formatCode="#,##0.0">
                  <c:v>0</c:v>
                </c:pt>
                <c:pt idx="2364" formatCode="#,##0.0">
                  <c:v>7.6040000000000001</c:v>
                </c:pt>
                <c:pt idx="2365" formatCode="#,##0.0">
                  <c:v>7.6040000000000001</c:v>
                </c:pt>
                <c:pt idx="2366" formatCode="#,##0.0">
                  <c:v>2.0209999999999999</c:v>
                </c:pt>
                <c:pt idx="2367" formatCode="#,##0.0">
                  <c:v>2.0209999999999999</c:v>
                </c:pt>
                <c:pt idx="2368" formatCode="#,##0.0">
                  <c:v>9.738999999999999</c:v>
                </c:pt>
                <c:pt idx="2369" formatCode="#,##0.0">
                  <c:v>8.0329999999999995</c:v>
                </c:pt>
                <c:pt idx="2370" formatCode="#,##0.0">
                  <c:v>1.706</c:v>
                </c:pt>
                <c:pt idx="2371" formatCode="#,##0.0">
                  <c:v>1.4770000000000001</c:v>
                </c:pt>
                <c:pt idx="2372" formatCode="#,##0.0">
                  <c:v>1.4770000000000001</c:v>
                </c:pt>
                <c:pt idx="2373" formatCode="#,##0.0">
                  <c:v>0</c:v>
                </c:pt>
                <c:pt idx="2374" formatCode="#,##0.0">
                  <c:v>0</c:v>
                </c:pt>
                <c:pt idx="2375" formatCode="#,##0.0">
                  <c:v>0</c:v>
                </c:pt>
                <c:pt idx="2376" formatCode="#,##0.0">
                  <c:v>201.39599999999999</c:v>
                </c:pt>
                <c:pt idx="2377" formatCode="#,##0.0">
                  <c:v>55.64</c:v>
                </c:pt>
                <c:pt idx="2378" formatCode="#,##0.0">
                  <c:v>9.5000000000000001E-2</c:v>
                </c:pt>
                <c:pt idx="2379" formatCode="#,##0.0">
                  <c:v>55.545000000000002</c:v>
                </c:pt>
                <c:pt idx="2380" formatCode="#,##0.0">
                  <c:v>0</c:v>
                </c:pt>
                <c:pt idx="2381" formatCode="#,##0.0">
                  <c:v>21.672000000000001</c:v>
                </c:pt>
                <c:pt idx="2382" formatCode="#,##0.0">
                  <c:v>21.672000000000001</c:v>
                </c:pt>
                <c:pt idx="2383" formatCode="#,##0.0">
                  <c:v>1</c:v>
                </c:pt>
                <c:pt idx="2384" formatCode="#,##0.0">
                  <c:v>1</c:v>
                </c:pt>
                <c:pt idx="2385" formatCode="#,##0.0">
                  <c:v>101.595</c:v>
                </c:pt>
                <c:pt idx="2386" formatCode="#,##0.0">
                  <c:v>87.986999999999995</c:v>
                </c:pt>
                <c:pt idx="2387" formatCode="#,##0.0">
                  <c:v>13.608000000000001</c:v>
                </c:pt>
                <c:pt idx="2388" formatCode="#,##0.0">
                  <c:v>11.6</c:v>
                </c:pt>
                <c:pt idx="2389" formatCode="#,##0.0">
                  <c:v>9.6</c:v>
                </c:pt>
                <c:pt idx="2390" formatCode="#,##0.0">
                  <c:v>2</c:v>
                </c:pt>
                <c:pt idx="2391" formatCode="#,##0.0">
                  <c:v>9.8889999999999993</c:v>
                </c:pt>
                <c:pt idx="2392" formatCode="#,##0.0">
                  <c:v>9.8889999999999993</c:v>
                </c:pt>
                <c:pt idx="2393" formatCode="#,##0.0">
                  <c:v>0</c:v>
                </c:pt>
                <c:pt idx="2394" formatCode="#,##0.0">
                  <c:v>0</c:v>
                </c:pt>
                <c:pt idx="2395" formatCode="#,##0.0">
                  <c:v>0</c:v>
                </c:pt>
                <c:pt idx="2396" formatCode="#,##0.0">
                  <c:v>108.03300000000002</c:v>
                </c:pt>
                <c:pt idx="2397" formatCode="#,##0.0">
                  <c:v>41.28</c:v>
                </c:pt>
                <c:pt idx="2398" formatCode="#,##0.0">
                  <c:v>1.7000000000000001E-2</c:v>
                </c:pt>
                <c:pt idx="2399" formatCode="#,##0.0">
                  <c:v>41.262999999999998</c:v>
                </c:pt>
                <c:pt idx="2400" formatCode="#,##0.0">
                  <c:v>0</c:v>
                </c:pt>
                <c:pt idx="2401" formatCode="#,##0.0">
                  <c:v>26.192</c:v>
                </c:pt>
                <c:pt idx="2402" formatCode="#,##0.0">
                  <c:v>15.75</c:v>
                </c:pt>
                <c:pt idx="2403" formatCode="#,##0.0">
                  <c:v>10.442</c:v>
                </c:pt>
                <c:pt idx="2404" formatCode="#,##0.0">
                  <c:v>1.643</c:v>
                </c:pt>
                <c:pt idx="2405" formatCode="#,##0.0">
                  <c:v>1.643</c:v>
                </c:pt>
                <c:pt idx="2406" formatCode="#,##0.0">
                  <c:v>33.822000000000003</c:v>
                </c:pt>
                <c:pt idx="2407" formatCode="#,##0.0">
                  <c:v>6.8280000000000003</c:v>
                </c:pt>
                <c:pt idx="2408" formatCode="#,##0.0">
                  <c:v>26.994</c:v>
                </c:pt>
                <c:pt idx="2409" formatCode="#,##0.0">
                  <c:v>2</c:v>
                </c:pt>
                <c:pt idx="2410" formatCode="#,##0.0">
                  <c:v>2</c:v>
                </c:pt>
                <c:pt idx="2411" formatCode="#,##0.0">
                  <c:v>3.0960000000000001</c:v>
                </c:pt>
                <c:pt idx="2412" formatCode="#,##0.0">
                  <c:v>3.0960000000000001</c:v>
                </c:pt>
                <c:pt idx="2413" formatCode="#,##0.0">
                  <c:v>0</c:v>
                </c:pt>
                <c:pt idx="2414" formatCode="#,##0.0">
                  <c:v>0</c:v>
                </c:pt>
                <c:pt idx="2415" formatCode="#,##0.0">
                  <c:v>0</c:v>
                </c:pt>
                <c:pt idx="2416" formatCode="#,##0.0">
                  <c:v>91.257000000000005</c:v>
                </c:pt>
                <c:pt idx="2417" formatCode="#,##0.0">
                  <c:v>50.870999999999995</c:v>
                </c:pt>
                <c:pt idx="2418" formatCode="#,##0.0">
                  <c:v>9.6000000000000002E-2</c:v>
                </c:pt>
                <c:pt idx="2419" formatCode="#,##0.0">
                  <c:v>50.774999999999999</c:v>
                </c:pt>
                <c:pt idx="2420" formatCode="#,##0.0">
                  <c:v>0</c:v>
                </c:pt>
                <c:pt idx="2421" formatCode="#,##0.0">
                  <c:v>2.3889999999999998</c:v>
                </c:pt>
                <c:pt idx="2422" formatCode="#,##0.0">
                  <c:v>2.3889999999999998</c:v>
                </c:pt>
                <c:pt idx="2423" formatCode="#,##0.0">
                  <c:v>0</c:v>
                </c:pt>
                <c:pt idx="2424" formatCode="#,##0.0">
                  <c:v>1.6870000000000001</c:v>
                </c:pt>
                <c:pt idx="2425" formatCode="#,##0.0">
                  <c:v>1.6870000000000001</c:v>
                </c:pt>
                <c:pt idx="2426" formatCode="#,##0.0">
                  <c:v>29.004999999999999</c:v>
                </c:pt>
                <c:pt idx="2427" formatCode="#,##0.0">
                  <c:v>14.741</c:v>
                </c:pt>
                <c:pt idx="2428" formatCode="#,##0.0">
                  <c:v>14.263999999999999</c:v>
                </c:pt>
                <c:pt idx="2429" formatCode="#,##0.0">
                  <c:v>6</c:v>
                </c:pt>
                <c:pt idx="2430" formatCode="#,##0.0">
                  <c:v>6</c:v>
                </c:pt>
                <c:pt idx="2431" formatCode="#,##0.0">
                  <c:v>1.3049999999999999</c:v>
                </c:pt>
                <c:pt idx="2432" formatCode="#,##0.0">
                  <c:v>1.3049999999999999</c:v>
                </c:pt>
                <c:pt idx="2433" formatCode="#,##0.0">
                  <c:v>0</c:v>
                </c:pt>
                <c:pt idx="2434" formatCode="#,##0.0">
                  <c:v>0</c:v>
                </c:pt>
                <c:pt idx="2435" formatCode="#,##0.0">
                  <c:v>0</c:v>
                </c:pt>
                <c:pt idx="2436" formatCode="#,##0.0">
                  <c:v>79.355000000000004</c:v>
                </c:pt>
                <c:pt idx="2437" formatCode="#,##0.0">
                  <c:v>44.854999999999997</c:v>
                </c:pt>
                <c:pt idx="2438" formatCode="#,##0.0">
                  <c:v>0.104</c:v>
                </c:pt>
                <c:pt idx="2439" formatCode="#,##0.0">
                  <c:v>44.750999999999998</c:v>
                </c:pt>
                <c:pt idx="2440" formatCode="#,##0.0">
                  <c:v>0</c:v>
                </c:pt>
                <c:pt idx="2441" formatCode="#,##0.0">
                  <c:v>16.515000000000001</c:v>
                </c:pt>
                <c:pt idx="2442" formatCode="#,##0.0">
                  <c:v>16.515000000000001</c:v>
                </c:pt>
                <c:pt idx="2443" formatCode="#,##0.0">
                  <c:v>0</c:v>
                </c:pt>
                <c:pt idx="2444" formatCode="#,##0.0">
                  <c:v>1.22</c:v>
                </c:pt>
                <c:pt idx="2445" formatCode="#,##0.0">
                  <c:v>1.22</c:v>
                </c:pt>
                <c:pt idx="2446" formatCode="#,##0.0">
                  <c:v>15.077</c:v>
                </c:pt>
                <c:pt idx="2447" formatCode="#,##0.0">
                  <c:v>11.17</c:v>
                </c:pt>
                <c:pt idx="2448" formatCode="#,##0.0">
                  <c:v>3.907</c:v>
                </c:pt>
                <c:pt idx="2449" formatCode="#,##0.0">
                  <c:v>0</c:v>
                </c:pt>
                <c:pt idx="2450" formatCode="#,##0.0">
                  <c:v>0</c:v>
                </c:pt>
                <c:pt idx="2451" formatCode="#,##0.0">
                  <c:v>1.6879999999999999</c:v>
                </c:pt>
                <c:pt idx="2452" formatCode="#,##0.0">
                  <c:v>1.6879999999999999</c:v>
                </c:pt>
                <c:pt idx="2453" formatCode="#,##0.0">
                  <c:v>0</c:v>
                </c:pt>
                <c:pt idx="2454" formatCode="#,##0.0">
                  <c:v>0</c:v>
                </c:pt>
                <c:pt idx="2455" formatCode="#,##0.0">
                  <c:v>103.352</c:v>
                </c:pt>
                <c:pt idx="2456" formatCode="#,##0.0">
                  <c:v>55.392000000000003</c:v>
                </c:pt>
                <c:pt idx="2457" formatCode="#,##0.0">
                  <c:v>7.8E-2</c:v>
                </c:pt>
                <c:pt idx="2458" formatCode="#,##0.0">
                  <c:v>55.314</c:v>
                </c:pt>
                <c:pt idx="2459" formatCode="#,##0.0">
                  <c:v>0</c:v>
                </c:pt>
                <c:pt idx="2460" formatCode="#,##0.0">
                  <c:v>3.2690000000000001</c:v>
                </c:pt>
                <c:pt idx="2461" formatCode="#,##0.0">
                  <c:v>3.2690000000000001</c:v>
                </c:pt>
                <c:pt idx="2462" formatCode="#,##0.0">
                  <c:v>0.60799999999999998</c:v>
                </c:pt>
                <c:pt idx="2463" formatCode="#,##0.0">
                  <c:v>0.60799999999999998</c:v>
                </c:pt>
                <c:pt idx="2464" formatCode="#,##0.0">
                  <c:v>42.78</c:v>
                </c:pt>
                <c:pt idx="2465" formatCode="#,##0.0">
                  <c:v>24.555</c:v>
                </c:pt>
                <c:pt idx="2466" formatCode="#,##0.0">
                  <c:v>18.225000000000001</c:v>
                </c:pt>
                <c:pt idx="2467" formatCode="#,##0.0">
                  <c:v>1.3029999999999999</c:v>
                </c:pt>
                <c:pt idx="2468" formatCode="#,##0.0">
                  <c:v>1.3029999999999999</c:v>
                </c:pt>
                <c:pt idx="2469" formatCode="#,##0.0">
                  <c:v>0</c:v>
                </c:pt>
                <c:pt idx="2470" formatCode="#,##0.0">
                  <c:v>0</c:v>
                </c:pt>
                <c:pt idx="2471" formatCode="#,##0.0">
                  <c:v>0</c:v>
                </c:pt>
                <c:pt idx="2472" formatCode="#,##0.0">
                  <c:v>197.18799999999999</c:v>
                </c:pt>
                <c:pt idx="2473" formatCode="#,##0.0">
                  <c:v>63.1</c:v>
                </c:pt>
                <c:pt idx="2474" formatCode="#,##0.0">
                  <c:v>1.9E-2</c:v>
                </c:pt>
                <c:pt idx="2475" formatCode="#,##0.0">
                  <c:v>63.081000000000003</c:v>
                </c:pt>
                <c:pt idx="2476" formatCode="#,##0.0">
                  <c:v>0</c:v>
                </c:pt>
                <c:pt idx="2477" formatCode="#,##0.0">
                  <c:v>96.825999999999993</c:v>
                </c:pt>
                <c:pt idx="2478" formatCode="#,##0.0">
                  <c:v>34.799999999999997</c:v>
                </c:pt>
                <c:pt idx="2479" formatCode="#,##0.0">
                  <c:v>62.026000000000003</c:v>
                </c:pt>
                <c:pt idx="2480" formatCode="#,##0.0">
                  <c:v>12.391</c:v>
                </c:pt>
                <c:pt idx="2481" formatCode="#,##0.0">
                  <c:v>12.391</c:v>
                </c:pt>
                <c:pt idx="2482" formatCode="#,##0.0">
                  <c:v>5.375</c:v>
                </c:pt>
                <c:pt idx="2483" formatCode="#,##0.0">
                  <c:v>5.375</c:v>
                </c:pt>
                <c:pt idx="2484" formatCode="#,##0.0">
                  <c:v>15.803000000000001</c:v>
                </c:pt>
                <c:pt idx="2485" formatCode="#,##0.0">
                  <c:v>2.774</c:v>
                </c:pt>
                <c:pt idx="2486" formatCode="#,##0.0">
                  <c:v>13.029</c:v>
                </c:pt>
                <c:pt idx="2487" formatCode="#,##0.0">
                  <c:v>3.6930000000000001</c:v>
                </c:pt>
                <c:pt idx="2488" formatCode="#,##0.0">
                  <c:v>3.6930000000000001</c:v>
                </c:pt>
                <c:pt idx="2489" formatCode="#,##0.0">
                  <c:v>0</c:v>
                </c:pt>
                <c:pt idx="2490" formatCode="#,##0.0">
                  <c:v>0</c:v>
                </c:pt>
                <c:pt idx="2491" formatCode="#,##0.0">
                  <c:v>0</c:v>
                </c:pt>
                <c:pt idx="2492" formatCode="#,##0.0">
                  <c:v>90.34</c:v>
                </c:pt>
                <c:pt idx="2493" formatCode="#,##0.0">
                  <c:v>48.164999999999999</c:v>
                </c:pt>
                <c:pt idx="2494" formatCode="#,##0.0">
                  <c:v>9.1999999999999998E-2</c:v>
                </c:pt>
                <c:pt idx="2495" formatCode="#,##0.0">
                  <c:v>48.073</c:v>
                </c:pt>
                <c:pt idx="2496" formatCode="#,##0.0">
                  <c:v>0</c:v>
                </c:pt>
                <c:pt idx="2497" formatCode="#,##0.0">
                  <c:v>11.596</c:v>
                </c:pt>
                <c:pt idx="2498" formatCode="#,##0.0">
                  <c:v>2.5960000000000001</c:v>
                </c:pt>
                <c:pt idx="2499" formatCode="#,##0.0">
                  <c:v>9</c:v>
                </c:pt>
                <c:pt idx="2500" formatCode="#,##0.0">
                  <c:v>9.0150000000000006</c:v>
                </c:pt>
                <c:pt idx="2501" formatCode="#,##0.0">
                  <c:v>7.5149999999999997</c:v>
                </c:pt>
                <c:pt idx="2502" formatCode="#,##0.0">
                  <c:v>1.5</c:v>
                </c:pt>
                <c:pt idx="2503" formatCode="#,##0.0">
                  <c:v>18.446999999999999</c:v>
                </c:pt>
                <c:pt idx="2504" formatCode="#,##0.0">
                  <c:v>12.006</c:v>
                </c:pt>
                <c:pt idx="2505" formatCode="#,##0.0">
                  <c:v>6.4409999999999998</c:v>
                </c:pt>
                <c:pt idx="2506" formatCode="#,##0.0">
                  <c:v>0.8</c:v>
                </c:pt>
                <c:pt idx="2507" formatCode="#,##0.0">
                  <c:v>0.8</c:v>
                </c:pt>
                <c:pt idx="2508" formatCode="#,##0.0">
                  <c:v>2.3170000000000002</c:v>
                </c:pt>
                <c:pt idx="2509" formatCode="#,##0.0">
                  <c:v>2.3170000000000002</c:v>
                </c:pt>
                <c:pt idx="2510" formatCode="#,##0.0">
                  <c:v>0</c:v>
                </c:pt>
                <c:pt idx="2511" formatCode="#,##0.0">
                  <c:v>0</c:v>
                </c:pt>
                <c:pt idx="2512" formatCode="#,##0.0">
                  <c:v>0</c:v>
                </c:pt>
                <c:pt idx="2513" formatCode="#,##0.0">
                  <c:v>83.054000000000002</c:v>
                </c:pt>
                <c:pt idx="2514" formatCode="#,##0.0">
                  <c:v>40.518999999999998</c:v>
                </c:pt>
                <c:pt idx="2515" formatCode="#,##0.0">
                  <c:v>1.9E-2</c:v>
                </c:pt>
                <c:pt idx="2516" formatCode="#,##0.0">
                  <c:v>40.5</c:v>
                </c:pt>
                <c:pt idx="2517" formatCode="#,##0.0">
                  <c:v>0</c:v>
                </c:pt>
                <c:pt idx="2518" formatCode="#,##0.0">
                  <c:v>15.606999999999999</c:v>
                </c:pt>
                <c:pt idx="2519" formatCode="#,##0.0">
                  <c:v>15.606999999999999</c:v>
                </c:pt>
                <c:pt idx="2520" formatCode="#,##0.0">
                  <c:v>6.7450000000000001</c:v>
                </c:pt>
                <c:pt idx="2521" formatCode="#,##0.0">
                  <c:v>3.4060000000000001</c:v>
                </c:pt>
                <c:pt idx="2522" formatCode="#,##0.0">
                  <c:v>3.4060000000000001</c:v>
                </c:pt>
                <c:pt idx="2523" formatCode="#,##0.0">
                  <c:v>21.626000000000001</c:v>
                </c:pt>
                <c:pt idx="2524" formatCode="#,##0.0">
                  <c:v>1.6259999999999999</c:v>
                </c:pt>
                <c:pt idx="2525" formatCode="#,##0.0">
                  <c:v>20</c:v>
                </c:pt>
                <c:pt idx="2526" formatCode="#,##0.0">
                  <c:v>1.8959999999999999</c:v>
                </c:pt>
                <c:pt idx="2527" formatCode="#,##0.0">
                  <c:v>1.8959999999999999</c:v>
                </c:pt>
                <c:pt idx="2528" formatCode="#,##0.0">
                  <c:v>0</c:v>
                </c:pt>
                <c:pt idx="2529" formatCode="#,##0.0">
                  <c:v>0</c:v>
                </c:pt>
                <c:pt idx="2530" formatCode="#,##0.0">
                  <c:v>0</c:v>
                </c:pt>
                <c:pt idx="2531" formatCode="#,##0.0">
                  <c:v>103.223</c:v>
                </c:pt>
                <c:pt idx="2532" formatCode="#,##0.0">
                  <c:v>58.817999999999998</c:v>
                </c:pt>
                <c:pt idx="2533" formatCode="#,##0.0">
                  <c:v>9.5000000000000001E-2</c:v>
                </c:pt>
                <c:pt idx="2534" formatCode="#,##0.0">
                  <c:v>58.722999999999999</c:v>
                </c:pt>
                <c:pt idx="2535" formatCode="#,##0.0">
                  <c:v>0</c:v>
                </c:pt>
                <c:pt idx="2536" formatCode="#,##0.0">
                  <c:v>9.2479999999999993</c:v>
                </c:pt>
                <c:pt idx="2537" formatCode="#,##0.0">
                  <c:v>9.2479999999999993</c:v>
                </c:pt>
                <c:pt idx="2538" formatCode="#,##0.0">
                  <c:v>34.683</c:v>
                </c:pt>
                <c:pt idx="2539" formatCode="#,##0.0">
                  <c:v>16.739000000000001</c:v>
                </c:pt>
                <c:pt idx="2540" formatCode="#,##0.0">
                  <c:v>17.943999999999999</c:v>
                </c:pt>
                <c:pt idx="2541" formatCode="#,##0.0">
                  <c:v>0</c:v>
                </c:pt>
                <c:pt idx="2542" formatCode="#,##0.0">
                  <c:v>0</c:v>
                </c:pt>
                <c:pt idx="2543" formatCode="#,##0.0">
                  <c:v>0.47399999999999998</c:v>
                </c:pt>
                <c:pt idx="2544" formatCode="#,##0.0">
                  <c:v>0.47399999999999998</c:v>
                </c:pt>
                <c:pt idx="2545" formatCode="#,##0.0">
                  <c:v>0</c:v>
                </c:pt>
                <c:pt idx="2546" formatCode="#,##0.0">
                  <c:v>0</c:v>
                </c:pt>
                <c:pt idx="2547" formatCode="#,##0.0">
                  <c:v>0</c:v>
                </c:pt>
                <c:pt idx="2548" formatCode="#,##0.0">
                  <c:v>283.83199999999999</c:v>
                </c:pt>
                <c:pt idx="2549" formatCode="#,##0.0">
                  <c:v>68.51700000000001</c:v>
                </c:pt>
                <c:pt idx="2550" formatCode="#,##0.0">
                  <c:v>9.6000000000000002E-2</c:v>
                </c:pt>
                <c:pt idx="2551" formatCode="#,##0.0">
                  <c:v>68.421000000000006</c:v>
                </c:pt>
                <c:pt idx="2552" formatCode="#,##0.0">
                  <c:v>25.859000000000002</c:v>
                </c:pt>
                <c:pt idx="2553" formatCode="#,##0.0">
                  <c:v>25.859000000000002</c:v>
                </c:pt>
                <c:pt idx="2554" formatCode="#,##0.0">
                  <c:v>174.077</c:v>
                </c:pt>
                <c:pt idx="2555" formatCode="#,##0.0">
                  <c:v>27.47</c:v>
                </c:pt>
                <c:pt idx="2556" formatCode="#,##0.0">
                  <c:v>146.607</c:v>
                </c:pt>
                <c:pt idx="2557" formatCode="#,##0.0">
                  <c:v>5</c:v>
                </c:pt>
                <c:pt idx="2558" formatCode="#,##0.0">
                  <c:v>5</c:v>
                </c:pt>
                <c:pt idx="2559" formatCode="#,##0.0">
                  <c:v>10.061</c:v>
                </c:pt>
                <c:pt idx="2560" formatCode="#,##0.0">
                  <c:v>10.061</c:v>
                </c:pt>
                <c:pt idx="2561" formatCode="#,##0.0">
                  <c:v>0.307</c:v>
                </c:pt>
                <c:pt idx="2562" formatCode="#,##0.0">
                  <c:v>0.307</c:v>
                </c:pt>
                <c:pt idx="2563" formatCode="#,##0.0">
                  <c:v>1.0999999999999999E-2</c:v>
                </c:pt>
                <c:pt idx="2564" formatCode="#,##0.0">
                  <c:v>1.0999999999999999E-2</c:v>
                </c:pt>
                <c:pt idx="2565" formatCode="#,##0.0">
                  <c:v>986.61800000000005</c:v>
                </c:pt>
                <c:pt idx="2566" formatCode="#,##0.0">
                  <c:v>172.00899999999999</c:v>
                </c:pt>
                <c:pt idx="2567" formatCode="#,##0.0">
                  <c:v>0</c:v>
                </c:pt>
                <c:pt idx="2568" formatCode="#,##0.0">
                  <c:v>172.00899999999999</c:v>
                </c:pt>
                <c:pt idx="2569" formatCode="#,##0.0">
                  <c:v>2.6920000000000002</c:v>
                </c:pt>
                <c:pt idx="2570" formatCode="#,##0.0">
                  <c:v>2.6920000000000002</c:v>
                </c:pt>
                <c:pt idx="2571" formatCode="#,##0.0">
                  <c:v>0.69399999999999995</c:v>
                </c:pt>
                <c:pt idx="2572" formatCode="#,##0.0">
                  <c:v>0.69399999999999995</c:v>
                </c:pt>
                <c:pt idx="2573" formatCode="#,##0.0">
                  <c:v>227.935</c:v>
                </c:pt>
                <c:pt idx="2574" formatCode="#,##0.0">
                  <c:v>0.10100000000000001</c:v>
                </c:pt>
                <c:pt idx="2575" formatCode="#,##0.0">
                  <c:v>227.834</c:v>
                </c:pt>
                <c:pt idx="2576" formatCode="#,##0.0">
                  <c:v>580.97700000000009</c:v>
                </c:pt>
                <c:pt idx="2577" formatCode="#,##0.0">
                  <c:v>85.6</c:v>
                </c:pt>
                <c:pt idx="2578" formatCode="#,##0.0">
                  <c:v>260</c:v>
                </c:pt>
                <c:pt idx="2579" formatCode="#,##0.0">
                  <c:v>235.37700000000001</c:v>
                </c:pt>
                <c:pt idx="2580" formatCode="#,##0.0">
                  <c:v>2.3109999999999999</c:v>
                </c:pt>
                <c:pt idx="2581" formatCode="0.0">
                  <c:v>2.3109999999999999</c:v>
                </c:pt>
                <c:pt idx="2582" formatCode="#,##0.0">
                  <c:v>82.499000000000009</c:v>
                </c:pt>
                <c:pt idx="2583" formatCode="#,##0.0">
                  <c:v>81.685000000000002</c:v>
                </c:pt>
                <c:pt idx="2584" formatCode="#,##0.0">
                  <c:v>0.10100000000000001</c:v>
                </c:pt>
                <c:pt idx="2585" formatCode="#,##0.0">
                  <c:v>81.584000000000003</c:v>
                </c:pt>
                <c:pt idx="2586" formatCode="#,##0.0">
                  <c:v>0.17</c:v>
                </c:pt>
                <c:pt idx="2587" formatCode="#,##0.0">
                  <c:v>0.17</c:v>
                </c:pt>
                <c:pt idx="2588" formatCode="0.0">
                  <c:v>0.64400000000000002</c:v>
                </c:pt>
                <c:pt idx="2589" formatCode="#,##0.0">
                  <c:v>90.766000000000005</c:v>
                </c:pt>
                <c:pt idx="2590" formatCode="#,##0.0">
                  <c:v>57.061</c:v>
                </c:pt>
                <c:pt idx="2591" formatCode="#,##0.0">
                  <c:v>6.0000000000000001E-3</c:v>
                </c:pt>
                <c:pt idx="2592" formatCode="#,##0.0">
                  <c:v>57.055</c:v>
                </c:pt>
                <c:pt idx="2593" formatCode="#,##0.0">
                  <c:v>33</c:v>
                </c:pt>
                <c:pt idx="2594" formatCode="#,##0.0">
                  <c:v>33</c:v>
                </c:pt>
                <c:pt idx="2595" formatCode="#,##0.0">
                  <c:v>0.70499999999999996</c:v>
                </c:pt>
                <c:pt idx="2596" formatCode="#,##0.0">
                  <c:v>0.70499999999999996</c:v>
                </c:pt>
                <c:pt idx="2597" formatCode="#,##0.0">
                  <c:v>79.722999999999999</c:v>
                </c:pt>
                <c:pt idx="2598" formatCode="#,##0.0">
                  <c:v>71.81</c:v>
                </c:pt>
                <c:pt idx="2599" formatCode="#,##0.0">
                  <c:v>4.8000000000000001E-2</c:v>
                </c:pt>
                <c:pt idx="2600" formatCode="#,##0.0">
                  <c:v>71.762</c:v>
                </c:pt>
                <c:pt idx="2601" formatCode="#,##0.0">
                  <c:v>7.9130000000000003</c:v>
                </c:pt>
                <c:pt idx="2602" formatCode="#,##0.0">
                  <c:v>7.9130000000000003</c:v>
                </c:pt>
                <c:pt idx="2603" formatCode="#,##0.0">
                  <c:v>430.75099999999998</c:v>
                </c:pt>
                <c:pt idx="2604" formatCode="#,##0.0">
                  <c:v>28.312999999999999</c:v>
                </c:pt>
                <c:pt idx="2605" formatCode="#,##0.0">
                  <c:v>28.312999999999999</c:v>
                </c:pt>
                <c:pt idx="2606" formatCode="#,##0.0">
                  <c:v>376.61500000000001</c:v>
                </c:pt>
                <c:pt idx="2607" formatCode="#,##0.0">
                  <c:v>1.325</c:v>
                </c:pt>
                <c:pt idx="2608" formatCode="#,##0.0">
                  <c:v>375.29</c:v>
                </c:pt>
                <c:pt idx="2609" formatCode="#,##0.0">
                  <c:v>6.4080000000000004</c:v>
                </c:pt>
                <c:pt idx="2610" formatCode="#,##0.0">
                  <c:v>6.4080000000000004</c:v>
                </c:pt>
                <c:pt idx="2611" formatCode="#,##0.0">
                  <c:v>3.26</c:v>
                </c:pt>
                <c:pt idx="2612" formatCode="#,##0.0">
                  <c:v>3.26</c:v>
                </c:pt>
                <c:pt idx="2613" formatCode="#,##0.0">
                  <c:v>0</c:v>
                </c:pt>
                <c:pt idx="2614" formatCode="#,##0.0">
                  <c:v>0</c:v>
                </c:pt>
                <c:pt idx="2615" formatCode="#,##0.0">
                  <c:v>16.155000000000001</c:v>
                </c:pt>
                <c:pt idx="2616" formatCode="#,##0.0">
                  <c:v>16.155000000000001</c:v>
                </c:pt>
                <c:pt idx="2617" formatCode="#,##0.0">
                  <c:v>0</c:v>
                </c:pt>
                <c:pt idx="2618" formatCode="#,##0.0">
                  <c:v>0</c:v>
                </c:pt>
                <c:pt idx="2619" formatCode="#,##0.0">
                  <c:v>145.90799999999999</c:v>
                </c:pt>
                <c:pt idx="2620" formatCode="#,##0.0">
                  <c:v>145.90799999999999</c:v>
                </c:pt>
                <c:pt idx="2621" formatCode="#,##0.0">
                  <c:v>145.90799999999999</c:v>
                </c:pt>
                <c:pt idx="2622" formatCode="#,##0.0">
                  <c:v>19.542999999999999</c:v>
                </c:pt>
                <c:pt idx="2623" formatCode="#,##0.0">
                  <c:v>19.542999999999999</c:v>
                </c:pt>
                <c:pt idx="2624" formatCode="#,##0.0">
                  <c:v>19.542999999999999</c:v>
                </c:pt>
                <c:pt idx="2627" formatCode="#,##0.0">
                  <c:v>4960.3310000000001</c:v>
                </c:pt>
                <c:pt idx="2628" formatCode="#,##0.0">
                  <c:v>69.36</c:v>
                </c:pt>
                <c:pt idx="2629" formatCode="#,##0.0">
                  <c:v>7.6999999999999999E-2</c:v>
                </c:pt>
                <c:pt idx="2630" formatCode="#,##0.0">
                  <c:v>69.283000000000001</c:v>
                </c:pt>
                <c:pt idx="2631" formatCode="#,##0.0">
                  <c:v>294.04300000000001</c:v>
                </c:pt>
                <c:pt idx="2632" formatCode="#,##0.0">
                  <c:v>294.04300000000001</c:v>
                </c:pt>
                <c:pt idx="2633" formatCode="#,##0.0">
                  <c:v>363.18899999999996</c:v>
                </c:pt>
                <c:pt idx="2634" formatCode="#,##0.0">
                  <c:v>145.33099999999999</c:v>
                </c:pt>
                <c:pt idx="2635" formatCode="#,##0.0">
                  <c:v>217.858</c:v>
                </c:pt>
                <c:pt idx="2636" formatCode="#,##0.0">
                  <c:v>0.77500000000000002</c:v>
                </c:pt>
                <c:pt idx="2637" formatCode="#,##0.0">
                  <c:v>0.77500000000000002</c:v>
                </c:pt>
                <c:pt idx="2638" formatCode="#,##0.0">
                  <c:v>50.304000000000002</c:v>
                </c:pt>
                <c:pt idx="2639" formatCode="#,##0.0">
                  <c:v>50.304000000000002</c:v>
                </c:pt>
                <c:pt idx="2640" formatCode="#,##0.0">
                  <c:v>13.848000000000001</c:v>
                </c:pt>
                <c:pt idx="2641" formatCode="#,##0.0">
                  <c:v>13.848000000000001</c:v>
                </c:pt>
                <c:pt idx="2642" formatCode="#,##0.0">
                  <c:v>39.887999999999998</c:v>
                </c:pt>
                <c:pt idx="2643" formatCode="#,##0.0">
                  <c:v>39.887999999999998</c:v>
                </c:pt>
                <c:pt idx="2644" formatCode="#,##0.0">
                  <c:v>36.365000000000002</c:v>
                </c:pt>
                <c:pt idx="2645" formatCode="#,##0.0">
                  <c:v>36.365000000000002</c:v>
                </c:pt>
                <c:pt idx="2646" formatCode="#,##0.0">
                  <c:v>53.128999999999998</c:v>
                </c:pt>
                <c:pt idx="2647" formatCode="#,##0.0">
                  <c:v>53.128999999999998</c:v>
                </c:pt>
                <c:pt idx="2648" formatCode="#,##0.0">
                  <c:v>4.569</c:v>
                </c:pt>
                <c:pt idx="2649" formatCode="#,##0.0">
                  <c:v>4.569</c:v>
                </c:pt>
                <c:pt idx="2650" formatCode="#,##0.0">
                  <c:v>30</c:v>
                </c:pt>
                <c:pt idx="2651" formatCode="#,##0.0">
                  <c:v>30</c:v>
                </c:pt>
                <c:pt idx="2652" formatCode="#,##0.0">
                  <c:v>2245.6089999999999</c:v>
                </c:pt>
                <c:pt idx="2653" formatCode="#,##0.0">
                  <c:v>18.128</c:v>
                </c:pt>
                <c:pt idx="2654" formatCode="#,##0.0">
                  <c:v>950.62099999999998</c:v>
                </c:pt>
                <c:pt idx="2655" formatCode="#,##0.0">
                  <c:v>1276.8599999999999</c:v>
                </c:pt>
                <c:pt idx="2656" formatCode="#,##0.0">
                  <c:v>0</c:v>
                </c:pt>
                <c:pt idx="2657" formatCode="#,##0.0">
                  <c:v>0</c:v>
                </c:pt>
                <c:pt idx="2658" formatCode="#,##0.0">
                  <c:v>242.52199999999999</c:v>
                </c:pt>
                <c:pt idx="2659" formatCode="#,##0.0">
                  <c:v>142.52199999999999</c:v>
                </c:pt>
                <c:pt idx="2660" formatCode="#,##0.0">
                  <c:v>100</c:v>
                </c:pt>
                <c:pt idx="2661" formatCode="#,##0.0">
                  <c:v>0</c:v>
                </c:pt>
                <c:pt idx="2662" formatCode="#,##0.0">
                  <c:v>0</c:v>
                </c:pt>
                <c:pt idx="2663" formatCode="#,##0.0">
                  <c:v>592.19000000000005</c:v>
                </c:pt>
                <c:pt idx="2664" formatCode="#,##0.0">
                  <c:v>21.16</c:v>
                </c:pt>
                <c:pt idx="2665" formatCode="#,##0.0">
                  <c:v>55.857999999999997</c:v>
                </c:pt>
                <c:pt idx="2666" formatCode="#,##0.0">
                  <c:v>515.17200000000003</c:v>
                </c:pt>
                <c:pt idx="2667" formatCode="#,##0.0">
                  <c:v>541.41899999999998</c:v>
                </c:pt>
                <c:pt idx="2668" formatCode="#,##0.0">
                  <c:v>541.41899999999998</c:v>
                </c:pt>
                <c:pt idx="2669" formatCode="#,##0.0">
                  <c:v>110.88499999999999</c:v>
                </c:pt>
                <c:pt idx="2670" formatCode="#,##0.0">
                  <c:v>68.188999999999993</c:v>
                </c:pt>
                <c:pt idx="2671" formatCode="#,##0.0">
                  <c:v>42.695999999999998</c:v>
                </c:pt>
                <c:pt idx="2672" formatCode="#,##0.0">
                  <c:v>272.23599999999999</c:v>
                </c:pt>
                <c:pt idx="2673" formatCode="#,##0.0">
                  <c:v>272.23599999999999</c:v>
                </c:pt>
                <c:pt idx="2674" formatCode="#,##0.0">
                  <c:v>319.65899999999999</c:v>
                </c:pt>
                <c:pt idx="2675" formatCode="#,##0.0">
                  <c:v>23.861000000000001</c:v>
                </c:pt>
                <c:pt idx="2676" formatCode="#,##0.0">
                  <c:v>23.861000000000001</c:v>
                </c:pt>
                <c:pt idx="2677" formatCode="#,##0.0">
                  <c:v>295.798</c:v>
                </c:pt>
                <c:pt idx="2678" formatCode="#,##0.0">
                  <c:v>0.47899999999999998</c:v>
                </c:pt>
                <c:pt idx="2679" formatCode="#,##0.0">
                  <c:v>295.31900000000002</c:v>
                </c:pt>
                <c:pt idx="2683" formatCode="#,##0.0">
                  <c:v>1663.627</c:v>
                </c:pt>
                <c:pt idx="2684" formatCode="#,##0.0">
                  <c:v>62.304000000000002</c:v>
                </c:pt>
                <c:pt idx="2685" formatCode="#,##0.0">
                  <c:v>0.02</c:v>
                </c:pt>
                <c:pt idx="2686" formatCode="#,##0.0">
                  <c:v>62.283999999999999</c:v>
                </c:pt>
                <c:pt idx="2687" formatCode="#,##0.0">
                  <c:v>1.46</c:v>
                </c:pt>
                <c:pt idx="2688" formatCode="#,##0.0">
                  <c:v>1.46</c:v>
                </c:pt>
                <c:pt idx="2689" formatCode="#,##0.0">
                  <c:v>145.30099999999999</c:v>
                </c:pt>
                <c:pt idx="2690" formatCode="#,##0.0">
                  <c:v>145.30099999999999</c:v>
                </c:pt>
                <c:pt idx="2691" formatCode="#,##0.0">
                  <c:v>2.5999999999999999E-2</c:v>
                </c:pt>
                <c:pt idx="2692" formatCode="#,##0.0">
                  <c:v>2.5999999999999999E-2</c:v>
                </c:pt>
                <c:pt idx="2693" formatCode="#,##0.0">
                  <c:v>0.2</c:v>
                </c:pt>
                <c:pt idx="2694" formatCode="#,##0.0">
                  <c:v>0.2</c:v>
                </c:pt>
                <c:pt idx="2695" formatCode="#,##0.0">
                  <c:v>35.356000000000002</c:v>
                </c:pt>
                <c:pt idx="2696" formatCode="#,##0.0">
                  <c:v>6</c:v>
                </c:pt>
                <c:pt idx="2697" formatCode="#,##0.0">
                  <c:v>25.356000000000002</c:v>
                </c:pt>
                <c:pt idx="2698" formatCode="#,##0.0">
                  <c:v>4</c:v>
                </c:pt>
                <c:pt idx="2699" formatCode="#,##0.0">
                  <c:v>2.9</c:v>
                </c:pt>
                <c:pt idx="2700" formatCode="#,##0.0">
                  <c:v>2.9</c:v>
                </c:pt>
                <c:pt idx="2701" formatCode="#,##0.0">
                  <c:v>747.63</c:v>
                </c:pt>
                <c:pt idx="2702" formatCode="#,##0.0">
                  <c:v>747.63</c:v>
                </c:pt>
                <c:pt idx="2703" formatCode="#,##0.0">
                  <c:v>0.13600000000000001</c:v>
                </c:pt>
                <c:pt idx="2704" formatCode="#,##0.0">
                  <c:v>0.13600000000000001</c:v>
                </c:pt>
                <c:pt idx="2705" formatCode="#,##0.0">
                  <c:v>10.35</c:v>
                </c:pt>
                <c:pt idx="2706" formatCode="#,##0.0">
                  <c:v>10.35</c:v>
                </c:pt>
                <c:pt idx="2707" formatCode="#,##0.0">
                  <c:v>62.3</c:v>
                </c:pt>
                <c:pt idx="2708" formatCode="#,##0.0">
                  <c:v>62.3</c:v>
                </c:pt>
                <c:pt idx="2709" formatCode="#,##0.0">
                  <c:v>514.93100000000004</c:v>
                </c:pt>
                <c:pt idx="2710" formatCode="#,##0.0">
                  <c:v>0</c:v>
                </c:pt>
                <c:pt idx="2711" formatCode="#,##0.0">
                  <c:v>0</c:v>
                </c:pt>
                <c:pt idx="2712" formatCode="#,##0.0">
                  <c:v>80.733000000000004</c:v>
                </c:pt>
                <c:pt idx="2713" formatCode="#,##0.0">
                  <c:v>80.733000000000004</c:v>
                </c:pt>
                <c:pt idx="2714" formatCode="#,##0.0">
                  <c:v>56.982999999999997</c:v>
                </c:pt>
                <c:pt idx="2715" formatCode="#,##0.0">
                  <c:v>30.192</c:v>
                </c:pt>
                <c:pt idx="2716" formatCode="#,##0.0">
                  <c:v>1.7999999999999999E-2</c:v>
                </c:pt>
                <c:pt idx="2717" formatCode="#,##0.0">
                  <c:v>30.173999999999999</c:v>
                </c:pt>
                <c:pt idx="2718" formatCode="#,##0.0">
                  <c:v>26.184999999999999</c:v>
                </c:pt>
                <c:pt idx="2719" formatCode="#,##0.0">
                  <c:v>26.184999999999999</c:v>
                </c:pt>
                <c:pt idx="2720" formatCode="#,##0.0">
                  <c:v>0.60599999999999998</c:v>
                </c:pt>
                <c:pt idx="2721" formatCode="#,##0.0">
                  <c:v>0.60599999999999998</c:v>
                </c:pt>
                <c:pt idx="2722" formatCode="#,##0.0">
                  <c:v>736.06499999999994</c:v>
                </c:pt>
                <c:pt idx="2723" formatCode="#,##0.0">
                  <c:v>98.414000000000001</c:v>
                </c:pt>
                <c:pt idx="2724" formatCode="#,##0.0">
                  <c:v>6.0000000000000001E-3</c:v>
                </c:pt>
                <c:pt idx="2725" formatCode="#,##0.0">
                  <c:v>98.408000000000001</c:v>
                </c:pt>
                <c:pt idx="2726" formatCode="#,##0.0">
                  <c:v>0</c:v>
                </c:pt>
                <c:pt idx="2727" formatCode="#,##0.0">
                  <c:v>0</c:v>
                </c:pt>
                <c:pt idx="2728" formatCode="#,##0.0">
                  <c:v>6.0810000000000004</c:v>
                </c:pt>
                <c:pt idx="2729" formatCode="#,##0.0">
                  <c:v>6.0810000000000004</c:v>
                </c:pt>
                <c:pt idx="2730" formatCode="#,##0.0">
                  <c:v>0</c:v>
                </c:pt>
                <c:pt idx="2731" formatCode="#,##0.0">
                  <c:v>8.9</c:v>
                </c:pt>
                <c:pt idx="2732" formatCode="#,##0.0">
                  <c:v>7.9</c:v>
                </c:pt>
                <c:pt idx="2733" formatCode="#,##0.0">
                  <c:v>1</c:v>
                </c:pt>
                <c:pt idx="2734" formatCode="#,##0.0">
                  <c:v>0</c:v>
                </c:pt>
                <c:pt idx="2735" formatCode="#,##0.0">
                  <c:v>0</c:v>
                </c:pt>
                <c:pt idx="2736" formatCode="#,##0.0">
                  <c:v>17.905000000000001</c:v>
                </c:pt>
                <c:pt idx="2737" formatCode="#,##0.0">
                  <c:v>17.905000000000001</c:v>
                </c:pt>
                <c:pt idx="2738" formatCode="#,##0.0">
                  <c:v>0.6</c:v>
                </c:pt>
                <c:pt idx="2739" formatCode="#,##0.0">
                  <c:v>0.6</c:v>
                </c:pt>
                <c:pt idx="2740" formatCode="#,##0.0">
                  <c:v>300</c:v>
                </c:pt>
                <c:pt idx="2741" formatCode="#,##0.0">
                  <c:v>300</c:v>
                </c:pt>
                <c:pt idx="2742" formatCode="#,##0.0">
                  <c:v>304.16499999999996</c:v>
                </c:pt>
                <c:pt idx="2743" formatCode="#,##0.0">
                  <c:v>78.856999999999999</c:v>
                </c:pt>
                <c:pt idx="2744" formatCode="#,##0.0">
                  <c:v>225.30799999999999</c:v>
                </c:pt>
                <c:pt idx="2745" formatCode="#,##0.0">
                  <c:v>31171.646099999998</c:v>
                </c:pt>
                <c:pt idx="2746" formatCode="#,##0.0">
                  <c:v>185063.16149999999</c:v>
                </c:pt>
              </c:numCache>
            </c:numRef>
          </c:val>
        </c:ser>
        <c:ser>
          <c:idx val="12"/>
          <c:order val="12"/>
          <c:tx>
            <c:strRef>
              <c:f>Тізбе!$Q$3:$Q$5</c:f>
              <c:strCache>
                <c:ptCount val="1"/>
                <c:pt idx="0">
                  <c:v>           Мемлекеттік аудит объектілерінің 2025 жылға арналған тізбесі млн.теңге Мем. аудитпен қамтылатын бюджет қаражатының және активтердің жоспарланған сомалары бойынша болжам, жылдар бөлінісінде (млн. теңге)
</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Тізбе!$Q$6:$Q$2760</c:f>
              <c:numCache>
                <c:formatCode>#,##0.0</c:formatCode>
                <c:ptCount val="2747"/>
                <c:pt idx="0">
                  <c:v>0</c:v>
                </c:pt>
                <c:pt idx="3">
                  <c:v>20477.969399999998</c:v>
                </c:pt>
                <c:pt idx="4">
                  <c:v>150.79</c:v>
                </c:pt>
                <c:pt idx="5">
                  <c:v>150.79</c:v>
                </c:pt>
                <c:pt idx="6">
                  <c:v>134.16199999999998</c:v>
                </c:pt>
                <c:pt idx="7">
                  <c:v>120.46599999999999</c:v>
                </c:pt>
                <c:pt idx="8">
                  <c:v>12.888999999999999</c:v>
                </c:pt>
                <c:pt idx="9">
                  <c:v>0.80700000000000005</c:v>
                </c:pt>
                <c:pt idx="10">
                  <c:v>15.371</c:v>
                </c:pt>
                <c:pt idx="11">
                  <c:v>15.371</c:v>
                </c:pt>
                <c:pt idx="12">
                  <c:v>1.2569999999999999</c:v>
                </c:pt>
                <c:pt idx="13">
                  <c:v>1.2569999999999999</c:v>
                </c:pt>
                <c:pt idx="14">
                  <c:v>740.54</c:v>
                </c:pt>
                <c:pt idx="15">
                  <c:v>740.54</c:v>
                </c:pt>
                <c:pt idx="16">
                  <c:v>556.73299999999995</c:v>
                </c:pt>
                <c:pt idx="17">
                  <c:v>478.12900000000002</c:v>
                </c:pt>
                <c:pt idx="18">
                  <c:v>77.254999999999995</c:v>
                </c:pt>
                <c:pt idx="19">
                  <c:v>1.349</c:v>
                </c:pt>
                <c:pt idx="20">
                  <c:v>68.492999999999995</c:v>
                </c:pt>
                <c:pt idx="21">
                  <c:v>68.492999999999995</c:v>
                </c:pt>
                <c:pt idx="22">
                  <c:v>75.08</c:v>
                </c:pt>
                <c:pt idx="23">
                  <c:v>73.353999999999999</c:v>
                </c:pt>
                <c:pt idx="24">
                  <c:v>1.726</c:v>
                </c:pt>
                <c:pt idx="25">
                  <c:v>1.746</c:v>
                </c:pt>
                <c:pt idx="26">
                  <c:v>1.746</c:v>
                </c:pt>
                <c:pt idx="27">
                  <c:v>33.302999999999997</c:v>
                </c:pt>
                <c:pt idx="28">
                  <c:v>33.302999999999997</c:v>
                </c:pt>
                <c:pt idx="29">
                  <c:v>5.1849999999999996</c:v>
                </c:pt>
                <c:pt idx="30">
                  <c:v>5.1849999999999996</c:v>
                </c:pt>
                <c:pt idx="31">
                  <c:v>136.79499999999999</c:v>
                </c:pt>
                <c:pt idx="32">
                  <c:v>136.79499999999999</c:v>
                </c:pt>
                <c:pt idx="33">
                  <c:v>127.428</c:v>
                </c:pt>
                <c:pt idx="34">
                  <c:v>109.113</c:v>
                </c:pt>
                <c:pt idx="35">
                  <c:v>17.899999999999999</c:v>
                </c:pt>
                <c:pt idx="36">
                  <c:v>0.41499999999999998</c:v>
                </c:pt>
                <c:pt idx="37">
                  <c:v>9.3670000000000009</c:v>
                </c:pt>
                <c:pt idx="38">
                  <c:v>9.3670000000000009</c:v>
                </c:pt>
                <c:pt idx="39">
                  <c:v>104.893</c:v>
                </c:pt>
                <c:pt idx="40">
                  <c:v>104.893</c:v>
                </c:pt>
                <c:pt idx="41">
                  <c:v>99.712999999999994</c:v>
                </c:pt>
                <c:pt idx="42">
                  <c:v>83.777999999999992</c:v>
                </c:pt>
                <c:pt idx="43">
                  <c:v>15.353</c:v>
                </c:pt>
                <c:pt idx="44">
                  <c:v>0.58199999999999996</c:v>
                </c:pt>
                <c:pt idx="45">
                  <c:v>5.18</c:v>
                </c:pt>
                <c:pt idx="46">
                  <c:v>5.18</c:v>
                </c:pt>
                <c:pt idx="47">
                  <c:v>102.79100000000001</c:v>
                </c:pt>
                <c:pt idx="48">
                  <c:v>102.79100000000001</c:v>
                </c:pt>
                <c:pt idx="49">
                  <c:v>97.44</c:v>
                </c:pt>
                <c:pt idx="50">
                  <c:v>81.826999999999998</c:v>
                </c:pt>
                <c:pt idx="51">
                  <c:v>14.997</c:v>
                </c:pt>
                <c:pt idx="52">
                  <c:v>0.61599999999999999</c:v>
                </c:pt>
                <c:pt idx="53">
                  <c:v>4.9550000000000001</c:v>
                </c:pt>
                <c:pt idx="54">
                  <c:v>4.9550000000000001</c:v>
                </c:pt>
                <c:pt idx="55">
                  <c:v>0.39600000000000002</c:v>
                </c:pt>
                <c:pt idx="56">
                  <c:v>0.39600000000000002</c:v>
                </c:pt>
                <c:pt idx="57">
                  <c:v>160.21099999999998</c:v>
                </c:pt>
                <c:pt idx="58">
                  <c:v>160.21100000000001</c:v>
                </c:pt>
                <c:pt idx="59">
                  <c:v>151.44900000000001</c:v>
                </c:pt>
                <c:pt idx="60">
                  <c:v>126.28399999999999</c:v>
                </c:pt>
                <c:pt idx="61">
                  <c:v>24.489000000000001</c:v>
                </c:pt>
                <c:pt idx="62">
                  <c:v>0.67600000000000005</c:v>
                </c:pt>
                <c:pt idx="63">
                  <c:v>8.7620000000000005</c:v>
                </c:pt>
                <c:pt idx="64">
                  <c:v>8.7620000000000005</c:v>
                </c:pt>
                <c:pt idx="65">
                  <c:v>135.29499999999999</c:v>
                </c:pt>
                <c:pt idx="66">
                  <c:v>135.29500000000002</c:v>
                </c:pt>
                <c:pt idx="67">
                  <c:v>127.51600000000001</c:v>
                </c:pt>
                <c:pt idx="68">
                  <c:v>111.062</c:v>
                </c:pt>
                <c:pt idx="69">
                  <c:v>15.88</c:v>
                </c:pt>
                <c:pt idx="70">
                  <c:v>0.57399999999999995</c:v>
                </c:pt>
                <c:pt idx="71">
                  <c:v>7.7789999999999999</c:v>
                </c:pt>
                <c:pt idx="72">
                  <c:v>7.7789999999999999</c:v>
                </c:pt>
                <c:pt idx="73">
                  <c:v>143.67099999999999</c:v>
                </c:pt>
                <c:pt idx="74">
                  <c:v>143.67099999999999</c:v>
                </c:pt>
                <c:pt idx="75">
                  <c:v>135.29</c:v>
                </c:pt>
                <c:pt idx="76">
                  <c:v>113.041</c:v>
                </c:pt>
                <c:pt idx="77">
                  <c:v>21.547999999999998</c:v>
                </c:pt>
                <c:pt idx="78">
                  <c:v>0.70099999999999996</c:v>
                </c:pt>
                <c:pt idx="79">
                  <c:v>8.3810000000000002</c:v>
                </c:pt>
                <c:pt idx="80">
                  <c:v>8.3810000000000002</c:v>
                </c:pt>
                <c:pt idx="81">
                  <c:v>177.84400000000002</c:v>
                </c:pt>
                <c:pt idx="82">
                  <c:v>177.84399999999999</c:v>
                </c:pt>
                <c:pt idx="83">
                  <c:v>165.97</c:v>
                </c:pt>
                <c:pt idx="84">
                  <c:v>144.80699999999999</c:v>
                </c:pt>
                <c:pt idx="85">
                  <c:v>20.622</c:v>
                </c:pt>
                <c:pt idx="86">
                  <c:v>0.54100000000000004</c:v>
                </c:pt>
                <c:pt idx="87">
                  <c:v>11.874000000000001</c:v>
                </c:pt>
                <c:pt idx="88">
                  <c:v>11.874000000000001</c:v>
                </c:pt>
                <c:pt idx="89">
                  <c:v>233.81099999999998</c:v>
                </c:pt>
                <c:pt idx="90">
                  <c:v>232.92099999999999</c:v>
                </c:pt>
                <c:pt idx="91">
                  <c:v>213.79999999999998</c:v>
                </c:pt>
                <c:pt idx="92">
                  <c:v>200.02699999999999</c:v>
                </c:pt>
                <c:pt idx="93">
                  <c:v>12.819000000000001</c:v>
                </c:pt>
                <c:pt idx="94">
                  <c:v>0.95399999999999996</c:v>
                </c:pt>
                <c:pt idx="95">
                  <c:v>0.89</c:v>
                </c:pt>
                <c:pt idx="96">
                  <c:v>0.89</c:v>
                </c:pt>
                <c:pt idx="97">
                  <c:v>0.219</c:v>
                </c:pt>
                <c:pt idx="98">
                  <c:v>0.219</c:v>
                </c:pt>
                <c:pt idx="99">
                  <c:v>18.902000000000001</c:v>
                </c:pt>
                <c:pt idx="100">
                  <c:v>18.902000000000001</c:v>
                </c:pt>
                <c:pt idx="101">
                  <c:v>107.28100000000001</c:v>
                </c:pt>
                <c:pt idx="102">
                  <c:v>107.28100000000001</c:v>
                </c:pt>
                <c:pt idx="103">
                  <c:v>100.84</c:v>
                </c:pt>
                <c:pt idx="104">
                  <c:v>85.903999999999996</c:v>
                </c:pt>
                <c:pt idx="105">
                  <c:v>14.398999999999999</c:v>
                </c:pt>
                <c:pt idx="106">
                  <c:v>0.53700000000000003</c:v>
                </c:pt>
                <c:pt idx="107">
                  <c:v>6.4410000000000007</c:v>
                </c:pt>
                <c:pt idx="108">
                  <c:v>6.4410000000000007</c:v>
                </c:pt>
                <c:pt idx="109">
                  <c:v>132.381</c:v>
                </c:pt>
                <c:pt idx="110">
                  <c:v>132.381</c:v>
                </c:pt>
                <c:pt idx="111">
                  <c:v>124.99499999999999</c:v>
                </c:pt>
                <c:pt idx="112">
                  <c:v>104.08999999999999</c:v>
                </c:pt>
                <c:pt idx="113">
                  <c:v>20.370999999999999</c:v>
                </c:pt>
                <c:pt idx="114">
                  <c:v>0.53400000000000003</c:v>
                </c:pt>
                <c:pt idx="115">
                  <c:v>7.3859999999999992</c:v>
                </c:pt>
                <c:pt idx="116">
                  <c:v>7.3859999999999992</c:v>
                </c:pt>
                <c:pt idx="117">
                  <c:v>143.964</c:v>
                </c:pt>
                <c:pt idx="118">
                  <c:v>143.964</c:v>
                </c:pt>
                <c:pt idx="119">
                  <c:v>139.21799999999999</c:v>
                </c:pt>
                <c:pt idx="120">
                  <c:v>117.32499999999999</c:v>
                </c:pt>
                <c:pt idx="121">
                  <c:v>21.367999999999999</c:v>
                </c:pt>
                <c:pt idx="122">
                  <c:v>0.52500000000000002</c:v>
                </c:pt>
                <c:pt idx="123">
                  <c:v>4.7459999999999996</c:v>
                </c:pt>
                <c:pt idx="124">
                  <c:v>4.7459999999999996</c:v>
                </c:pt>
                <c:pt idx="125">
                  <c:v>143.52699999999999</c:v>
                </c:pt>
                <c:pt idx="126">
                  <c:v>143.52699999999999</c:v>
                </c:pt>
                <c:pt idx="127">
                  <c:v>135.524</c:v>
                </c:pt>
                <c:pt idx="128">
                  <c:v>114.96600000000001</c:v>
                </c:pt>
                <c:pt idx="129">
                  <c:v>19.975999999999999</c:v>
                </c:pt>
                <c:pt idx="130">
                  <c:v>0.58199999999999996</c:v>
                </c:pt>
                <c:pt idx="131">
                  <c:v>6.3440000000000003</c:v>
                </c:pt>
                <c:pt idx="132">
                  <c:v>6.3440000000000003</c:v>
                </c:pt>
                <c:pt idx="133">
                  <c:v>1.659</c:v>
                </c:pt>
                <c:pt idx="134">
                  <c:v>1.659</c:v>
                </c:pt>
                <c:pt idx="135">
                  <c:v>108.31899999999999</c:v>
                </c:pt>
                <c:pt idx="136">
                  <c:v>108.31899999999999</c:v>
                </c:pt>
                <c:pt idx="137">
                  <c:v>103.81299999999999</c:v>
                </c:pt>
                <c:pt idx="138">
                  <c:v>87.278999999999996</c:v>
                </c:pt>
                <c:pt idx="139">
                  <c:v>15.753</c:v>
                </c:pt>
                <c:pt idx="140">
                  <c:v>0.78100000000000003</c:v>
                </c:pt>
                <c:pt idx="141">
                  <c:v>4.5060000000000002</c:v>
                </c:pt>
                <c:pt idx="142">
                  <c:v>4.5060000000000002</c:v>
                </c:pt>
                <c:pt idx="143">
                  <c:v>2629.2554</c:v>
                </c:pt>
                <c:pt idx="144">
                  <c:v>2629.2554</c:v>
                </c:pt>
                <c:pt idx="145">
                  <c:v>325.86040000000003</c:v>
                </c:pt>
                <c:pt idx="146">
                  <c:v>5.4000000000000003E-3</c:v>
                </c:pt>
                <c:pt idx="147">
                  <c:v>301.536</c:v>
                </c:pt>
                <c:pt idx="148">
                  <c:v>22.506</c:v>
                </c:pt>
                <c:pt idx="149">
                  <c:v>1.8129999999999999</c:v>
                </c:pt>
                <c:pt idx="150">
                  <c:v>20.689999999999998</c:v>
                </c:pt>
                <c:pt idx="151">
                  <c:v>20.689999999999998</c:v>
                </c:pt>
                <c:pt idx="152">
                  <c:v>300.92100000000005</c:v>
                </c:pt>
                <c:pt idx="153">
                  <c:v>296.23900000000003</c:v>
                </c:pt>
                <c:pt idx="154">
                  <c:v>4.6820000000000004</c:v>
                </c:pt>
                <c:pt idx="155">
                  <c:v>5.8460000000000001</c:v>
                </c:pt>
                <c:pt idx="156">
                  <c:v>5.8460000000000001</c:v>
                </c:pt>
                <c:pt idx="157">
                  <c:v>6.27</c:v>
                </c:pt>
                <c:pt idx="158">
                  <c:v>6.27</c:v>
                </c:pt>
                <c:pt idx="159">
                  <c:v>354.815</c:v>
                </c:pt>
                <c:pt idx="160">
                  <c:v>9.0150000000000006</c:v>
                </c:pt>
                <c:pt idx="161">
                  <c:v>295.94900000000001</c:v>
                </c:pt>
                <c:pt idx="162">
                  <c:v>24.806000000000001</c:v>
                </c:pt>
                <c:pt idx="163">
                  <c:v>25.045000000000002</c:v>
                </c:pt>
                <c:pt idx="164">
                  <c:v>1533.287</c:v>
                </c:pt>
                <c:pt idx="165">
                  <c:v>191.13499999999999</c:v>
                </c:pt>
                <c:pt idx="166">
                  <c:v>428.74299999999999</c:v>
                </c:pt>
                <c:pt idx="167">
                  <c:v>913.40899999999999</c:v>
                </c:pt>
                <c:pt idx="168">
                  <c:v>3.7069999999999999</c:v>
                </c:pt>
                <c:pt idx="169">
                  <c:v>3.7069999999999999</c:v>
                </c:pt>
                <c:pt idx="170">
                  <c:v>77.859000000000009</c:v>
                </c:pt>
                <c:pt idx="171">
                  <c:v>77.859000000000009</c:v>
                </c:pt>
                <c:pt idx="172">
                  <c:v>30.652000000000001</c:v>
                </c:pt>
                <c:pt idx="173">
                  <c:v>30.652000000000001</c:v>
                </c:pt>
                <c:pt idx="174">
                  <c:v>30.652000000000001</c:v>
                </c:pt>
                <c:pt idx="175">
                  <c:v>321.12599999999998</c:v>
                </c:pt>
                <c:pt idx="176">
                  <c:v>321.12599999999998</c:v>
                </c:pt>
                <c:pt idx="177">
                  <c:v>252.84899999999999</c:v>
                </c:pt>
                <c:pt idx="178">
                  <c:v>235.75699999999998</c:v>
                </c:pt>
                <c:pt idx="179">
                  <c:v>15.007999999999999</c:v>
                </c:pt>
                <c:pt idx="180">
                  <c:v>2.0840000000000001</c:v>
                </c:pt>
                <c:pt idx="181">
                  <c:v>62.476999999999997</c:v>
                </c:pt>
                <c:pt idx="182">
                  <c:v>62.476999999999997</c:v>
                </c:pt>
                <c:pt idx="183">
                  <c:v>5.8</c:v>
                </c:pt>
                <c:pt idx="184">
                  <c:v>5.8</c:v>
                </c:pt>
                <c:pt idx="185">
                  <c:v>0</c:v>
                </c:pt>
                <c:pt idx="187">
                  <c:v>201.995</c:v>
                </c:pt>
                <c:pt idx="188">
                  <c:v>201.995</c:v>
                </c:pt>
                <c:pt idx="189">
                  <c:v>126.41499999999999</c:v>
                </c:pt>
                <c:pt idx="190">
                  <c:v>118.35599999999999</c:v>
                </c:pt>
                <c:pt idx="191">
                  <c:v>6.4989999999999997</c:v>
                </c:pt>
                <c:pt idx="192">
                  <c:v>1.56</c:v>
                </c:pt>
                <c:pt idx="193">
                  <c:v>53.236000000000004</c:v>
                </c:pt>
                <c:pt idx="194">
                  <c:v>53.236000000000004</c:v>
                </c:pt>
                <c:pt idx="195">
                  <c:v>22.344000000000001</c:v>
                </c:pt>
                <c:pt idx="196">
                  <c:v>22.344000000000001</c:v>
                </c:pt>
                <c:pt idx="197">
                  <c:v>137.59</c:v>
                </c:pt>
                <c:pt idx="198">
                  <c:v>137.59</c:v>
                </c:pt>
                <c:pt idx="199">
                  <c:v>100.694</c:v>
                </c:pt>
                <c:pt idx="200">
                  <c:v>16.491</c:v>
                </c:pt>
                <c:pt idx="201">
                  <c:v>2.3730000000000002</c:v>
                </c:pt>
                <c:pt idx="202">
                  <c:v>18.032</c:v>
                </c:pt>
                <c:pt idx="203">
                  <c:v>18.032</c:v>
                </c:pt>
                <c:pt idx="204">
                  <c:v>1044.768</c:v>
                </c:pt>
                <c:pt idx="205">
                  <c:v>1044.768</c:v>
                </c:pt>
                <c:pt idx="206">
                  <c:v>107.741</c:v>
                </c:pt>
                <c:pt idx="207">
                  <c:v>98.703000000000003</c:v>
                </c:pt>
                <c:pt idx="208">
                  <c:v>8.0540000000000003</c:v>
                </c:pt>
                <c:pt idx="209">
                  <c:v>0.98399999999999999</c:v>
                </c:pt>
                <c:pt idx="210">
                  <c:v>901.86300000000017</c:v>
                </c:pt>
                <c:pt idx="211">
                  <c:v>26.917000000000002</c:v>
                </c:pt>
                <c:pt idx="212">
                  <c:v>863.30800000000011</c:v>
                </c:pt>
                <c:pt idx="213">
                  <c:v>11.638</c:v>
                </c:pt>
                <c:pt idx="214">
                  <c:v>16.870999999999999</c:v>
                </c:pt>
                <c:pt idx="215">
                  <c:v>16.870999999999999</c:v>
                </c:pt>
                <c:pt idx="216">
                  <c:v>17.995999999999999</c:v>
                </c:pt>
                <c:pt idx="217">
                  <c:v>17.995999999999999</c:v>
                </c:pt>
                <c:pt idx="218">
                  <c:v>0.29699999999999999</c:v>
                </c:pt>
                <c:pt idx="219">
                  <c:v>0.29699999999999999</c:v>
                </c:pt>
                <c:pt idx="222">
                  <c:v>443.47600000000006</c:v>
                </c:pt>
                <c:pt idx="223">
                  <c:v>443.47600000000006</c:v>
                </c:pt>
                <c:pt idx="224">
                  <c:v>434.24100000000004</c:v>
                </c:pt>
                <c:pt idx="225">
                  <c:v>16.454000000000001</c:v>
                </c:pt>
                <c:pt idx="226">
                  <c:v>410.77600000000001</c:v>
                </c:pt>
                <c:pt idx="227">
                  <c:v>7.0110000000000001</c:v>
                </c:pt>
                <c:pt idx="228">
                  <c:v>9.2349999999999994</c:v>
                </c:pt>
                <c:pt idx="229">
                  <c:v>9.2349999999999994</c:v>
                </c:pt>
                <c:pt idx="230">
                  <c:v>102.84799999999998</c:v>
                </c:pt>
                <c:pt idx="231">
                  <c:v>102.84799999999998</c:v>
                </c:pt>
                <c:pt idx="232">
                  <c:v>102.84799999999998</c:v>
                </c:pt>
                <c:pt idx="233">
                  <c:v>0</c:v>
                </c:pt>
                <c:pt idx="234">
                  <c:v>87.873999999999995</c:v>
                </c:pt>
                <c:pt idx="235">
                  <c:v>12.353999999999999</c:v>
                </c:pt>
                <c:pt idx="236">
                  <c:v>2.62</c:v>
                </c:pt>
                <c:pt idx="237">
                  <c:v>126.89699999999999</c:v>
                </c:pt>
                <c:pt idx="238">
                  <c:v>126.89699999999999</c:v>
                </c:pt>
                <c:pt idx="239">
                  <c:v>126.89699999999999</c:v>
                </c:pt>
                <c:pt idx="240">
                  <c:v>126.89699999999999</c:v>
                </c:pt>
                <c:pt idx="241">
                  <c:v>1349.825</c:v>
                </c:pt>
                <c:pt idx="242">
                  <c:v>1349.825</c:v>
                </c:pt>
                <c:pt idx="243">
                  <c:v>242.69900000000001</c:v>
                </c:pt>
                <c:pt idx="244">
                  <c:v>2.472</c:v>
                </c:pt>
                <c:pt idx="245">
                  <c:v>222.798</c:v>
                </c:pt>
                <c:pt idx="246">
                  <c:v>17.428999999999998</c:v>
                </c:pt>
                <c:pt idx="247">
                  <c:v>944.29300000000001</c:v>
                </c:pt>
                <c:pt idx="248">
                  <c:v>944.29300000000001</c:v>
                </c:pt>
                <c:pt idx="249">
                  <c:v>162.833</c:v>
                </c:pt>
                <c:pt idx="250">
                  <c:v>152.6</c:v>
                </c:pt>
                <c:pt idx="251">
                  <c:v>10.233000000000001</c:v>
                </c:pt>
                <c:pt idx="252">
                  <c:v>132.32999999999998</c:v>
                </c:pt>
                <c:pt idx="253">
                  <c:v>132.32999999999998</c:v>
                </c:pt>
                <c:pt idx="254">
                  <c:v>109.30999999999999</c:v>
                </c:pt>
                <c:pt idx="255">
                  <c:v>102.857</c:v>
                </c:pt>
                <c:pt idx="256">
                  <c:v>5.8730000000000002</c:v>
                </c:pt>
                <c:pt idx="257">
                  <c:v>0.57999999999999996</c:v>
                </c:pt>
                <c:pt idx="258">
                  <c:v>19.57</c:v>
                </c:pt>
                <c:pt idx="259">
                  <c:v>19.57</c:v>
                </c:pt>
                <c:pt idx="260">
                  <c:v>0.45</c:v>
                </c:pt>
                <c:pt idx="261">
                  <c:v>0.45</c:v>
                </c:pt>
                <c:pt idx="262">
                  <c:v>3</c:v>
                </c:pt>
                <c:pt idx="263">
                  <c:v>3</c:v>
                </c:pt>
                <c:pt idx="264">
                  <c:v>1835.59</c:v>
                </c:pt>
                <c:pt idx="265">
                  <c:v>1835.57</c:v>
                </c:pt>
                <c:pt idx="266">
                  <c:v>200.95</c:v>
                </c:pt>
                <c:pt idx="267">
                  <c:v>139.435</c:v>
                </c:pt>
                <c:pt idx="268">
                  <c:v>42.57</c:v>
                </c:pt>
                <c:pt idx="269">
                  <c:v>17.742999999999999</c:v>
                </c:pt>
                <c:pt idx="270">
                  <c:v>1.202</c:v>
                </c:pt>
                <c:pt idx="271">
                  <c:v>163.827</c:v>
                </c:pt>
                <c:pt idx="272">
                  <c:v>163.827</c:v>
                </c:pt>
                <c:pt idx="273">
                  <c:v>429.83100000000002</c:v>
                </c:pt>
                <c:pt idx="274">
                  <c:v>169.352</c:v>
                </c:pt>
                <c:pt idx="275">
                  <c:v>8.02</c:v>
                </c:pt>
                <c:pt idx="276">
                  <c:v>252.459</c:v>
                </c:pt>
                <c:pt idx="277">
                  <c:v>13.507999999999999</c:v>
                </c:pt>
                <c:pt idx="278">
                  <c:v>13.507999999999999</c:v>
                </c:pt>
                <c:pt idx="279">
                  <c:v>1.8</c:v>
                </c:pt>
                <c:pt idx="280">
                  <c:v>1.8</c:v>
                </c:pt>
                <c:pt idx="281">
                  <c:v>31.060000000000002</c:v>
                </c:pt>
                <c:pt idx="282">
                  <c:v>31.060000000000002</c:v>
                </c:pt>
                <c:pt idx="283">
                  <c:v>15.315</c:v>
                </c:pt>
                <c:pt idx="284">
                  <c:v>15.315</c:v>
                </c:pt>
                <c:pt idx="285">
                  <c:v>0</c:v>
                </c:pt>
                <c:pt idx="286">
                  <c:v>979.279</c:v>
                </c:pt>
                <c:pt idx="287">
                  <c:v>378.51400000000001</c:v>
                </c:pt>
                <c:pt idx="288">
                  <c:v>16</c:v>
                </c:pt>
                <c:pt idx="289">
                  <c:v>43.393000000000001</c:v>
                </c:pt>
                <c:pt idx="290">
                  <c:v>163.19999999999999</c:v>
                </c:pt>
                <c:pt idx="291">
                  <c:v>378.17200000000003</c:v>
                </c:pt>
                <c:pt idx="292">
                  <c:v>8790.2510000000002</c:v>
                </c:pt>
                <c:pt idx="293">
                  <c:v>8790.2509999999984</c:v>
                </c:pt>
                <c:pt idx="294">
                  <c:v>415.89700000000005</c:v>
                </c:pt>
                <c:pt idx="295">
                  <c:v>396.60600000000005</c:v>
                </c:pt>
                <c:pt idx="296">
                  <c:v>17.617000000000001</c:v>
                </c:pt>
                <c:pt idx="297">
                  <c:v>1.6739999999999999</c:v>
                </c:pt>
                <c:pt idx="298">
                  <c:v>643.09</c:v>
                </c:pt>
                <c:pt idx="299">
                  <c:v>348.62</c:v>
                </c:pt>
                <c:pt idx="300">
                  <c:v>294.47000000000003</c:v>
                </c:pt>
                <c:pt idx="301">
                  <c:v>64.634</c:v>
                </c:pt>
                <c:pt idx="302">
                  <c:v>64.634</c:v>
                </c:pt>
                <c:pt idx="303">
                  <c:v>79.849000000000004</c:v>
                </c:pt>
                <c:pt idx="304">
                  <c:v>79.849000000000004</c:v>
                </c:pt>
                <c:pt idx="305">
                  <c:v>0.215</c:v>
                </c:pt>
                <c:pt idx="306">
                  <c:v>0.215</c:v>
                </c:pt>
                <c:pt idx="307">
                  <c:v>165.42599999999999</c:v>
                </c:pt>
                <c:pt idx="308">
                  <c:v>165.42599999999999</c:v>
                </c:pt>
                <c:pt idx="309">
                  <c:v>2736.6979999999999</c:v>
                </c:pt>
                <c:pt idx="310">
                  <c:v>525.22299999999996</c:v>
                </c:pt>
                <c:pt idx="311">
                  <c:v>493.53699999999998</c:v>
                </c:pt>
                <c:pt idx="312">
                  <c:v>599.04</c:v>
                </c:pt>
                <c:pt idx="313">
                  <c:v>1118.8979999999999</c:v>
                </c:pt>
                <c:pt idx="314">
                  <c:v>13.082000000000001</c:v>
                </c:pt>
                <c:pt idx="315">
                  <c:v>13.082000000000001</c:v>
                </c:pt>
                <c:pt idx="316">
                  <c:v>445.31200000000001</c:v>
                </c:pt>
                <c:pt idx="317">
                  <c:v>219.285</c:v>
                </c:pt>
                <c:pt idx="318">
                  <c:v>226.02699999999999</c:v>
                </c:pt>
                <c:pt idx="319">
                  <c:v>0</c:v>
                </c:pt>
                <c:pt idx="320">
                  <c:v>0</c:v>
                </c:pt>
                <c:pt idx="321">
                  <c:v>5.1310000000000002</c:v>
                </c:pt>
                <c:pt idx="322">
                  <c:v>5.1310000000000002</c:v>
                </c:pt>
                <c:pt idx="323">
                  <c:v>188.30900000000003</c:v>
                </c:pt>
                <c:pt idx="324">
                  <c:v>188.30900000000003</c:v>
                </c:pt>
                <c:pt idx="325">
                  <c:v>251.91199999999998</c:v>
                </c:pt>
                <c:pt idx="326">
                  <c:v>79.212000000000003</c:v>
                </c:pt>
                <c:pt idx="327">
                  <c:v>130.56700000000001</c:v>
                </c:pt>
                <c:pt idx="328">
                  <c:v>42.133000000000003</c:v>
                </c:pt>
                <c:pt idx="329">
                  <c:v>66.325000000000003</c:v>
                </c:pt>
                <c:pt idx="330">
                  <c:v>66.325000000000003</c:v>
                </c:pt>
                <c:pt idx="331">
                  <c:v>2049.2799999999997</c:v>
                </c:pt>
                <c:pt idx="332">
                  <c:v>47.316000000000003</c:v>
                </c:pt>
                <c:pt idx="333">
                  <c:v>66.47</c:v>
                </c:pt>
                <c:pt idx="334">
                  <c:v>1526.6509999999998</c:v>
                </c:pt>
                <c:pt idx="335">
                  <c:v>408.84300000000002</c:v>
                </c:pt>
                <c:pt idx="336">
                  <c:v>948.48800000000006</c:v>
                </c:pt>
                <c:pt idx="337">
                  <c:v>948.48800000000006</c:v>
                </c:pt>
                <c:pt idx="338">
                  <c:v>0</c:v>
                </c:pt>
                <c:pt idx="339">
                  <c:v>681.69200000000001</c:v>
                </c:pt>
                <c:pt idx="340">
                  <c:v>200</c:v>
                </c:pt>
                <c:pt idx="341">
                  <c:v>57.603000000000002</c:v>
                </c:pt>
                <c:pt idx="342">
                  <c:v>424.089</c:v>
                </c:pt>
                <c:pt idx="343">
                  <c:v>0</c:v>
                </c:pt>
                <c:pt idx="344">
                  <c:v>34.143999999999998</c:v>
                </c:pt>
                <c:pt idx="345">
                  <c:v>34.143999999999998</c:v>
                </c:pt>
                <c:pt idx="346">
                  <c:v>0.76700000000000002</c:v>
                </c:pt>
                <c:pt idx="347">
                  <c:v>0.76700000000000002</c:v>
                </c:pt>
                <c:pt idx="348">
                  <c:v>609.25300000000004</c:v>
                </c:pt>
                <c:pt idx="349">
                  <c:v>609.25300000000004</c:v>
                </c:pt>
                <c:pt idx="350">
                  <c:v>212.14600000000002</c:v>
                </c:pt>
                <c:pt idx="351">
                  <c:v>212.14600000000002</c:v>
                </c:pt>
                <c:pt idx="352">
                  <c:v>337.75599999999997</c:v>
                </c:pt>
                <c:pt idx="353">
                  <c:v>337.75599999999997</c:v>
                </c:pt>
                <c:pt idx="354">
                  <c:v>51.74</c:v>
                </c:pt>
                <c:pt idx="355">
                  <c:v>51.74</c:v>
                </c:pt>
                <c:pt idx="356">
                  <c:v>7.6109999999999998</c:v>
                </c:pt>
                <c:pt idx="357">
                  <c:v>7.6109999999999998</c:v>
                </c:pt>
                <c:pt idx="360">
                  <c:v>10459.410900000001</c:v>
                </c:pt>
                <c:pt idx="361">
                  <c:v>2479.1979999999999</c:v>
                </c:pt>
                <c:pt idx="362">
                  <c:v>464.61</c:v>
                </c:pt>
                <c:pt idx="363">
                  <c:v>0.13200000000000001</c:v>
                </c:pt>
                <c:pt idx="364">
                  <c:v>375.61400000000003</c:v>
                </c:pt>
                <c:pt idx="365">
                  <c:v>87.962999999999994</c:v>
                </c:pt>
                <c:pt idx="366">
                  <c:v>0.90100000000000002</c:v>
                </c:pt>
                <c:pt idx="367">
                  <c:v>740.75600000000009</c:v>
                </c:pt>
                <c:pt idx="368">
                  <c:v>702.47500000000002</c:v>
                </c:pt>
                <c:pt idx="369">
                  <c:v>38.280999999999999</c:v>
                </c:pt>
                <c:pt idx="370">
                  <c:v>10.484</c:v>
                </c:pt>
                <c:pt idx="371">
                  <c:v>7.1240000000000006</c:v>
                </c:pt>
                <c:pt idx="372">
                  <c:v>3.36</c:v>
                </c:pt>
                <c:pt idx="373">
                  <c:v>1000</c:v>
                </c:pt>
                <c:pt idx="374">
                  <c:v>1000</c:v>
                </c:pt>
                <c:pt idx="375">
                  <c:v>263.34800000000001</c:v>
                </c:pt>
                <c:pt idx="376">
                  <c:v>139.52600000000001</c:v>
                </c:pt>
                <c:pt idx="377">
                  <c:v>123.822</c:v>
                </c:pt>
                <c:pt idx="378">
                  <c:v>2224.5619999999999</c:v>
                </c:pt>
                <c:pt idx="379">
                  <c:v>2218.5169999999998</c:v>
                </c:pt>
                <c:pt idx="380">
                  <c:v>548.90800000000002</c:v>
                </c:pt>
                <c:pt idx="381">
                  <c:v>1669.6089999999999</c:v>
                </c:pt>
                <c:pt idx="382">
                  <c:v>0</c:v>
                </c:pt>
                <c:pt idx="383">
                  <c:v>0</c:v>
                </c:pt>
                <c:pt idx="384">
                  <c:v>0</c:v>
                </c:pt>
                <c:pt idx="385">
                  <c:v>6.0449999999999999</c:v>
                </c:pt>
                <c:pt idx="386">
                  <c:v>1172.9255000000001</c:v>
                </c:pt>
                <c:pt idx="387">
                  <c:v>1151.5005000000001</c:v>
                </c:pt>
                <c:pt idx="388">
                  <c:v>172.20350000000002</c:v>
                </c:pt>
                <c:pt idx="389">
                  <c:v>979.29700000000003</c:v>
                </c:pt>
                <c:pt idx="390">
                  <c:v>0</c:v>
                </c:pt>
                <c:pt idx="391">
                  <c:v>17.402000000000001</c:v>
                </c:pt>
                <c:pt idx="392">
                  <c:v>17.402000000000001</c:v>
                </c:pt>
                <c:pt idx="393">
                  <c:v>0</c:v>
                </c:pt>
                <c:pt idx="394">
                  <c:v>4.0229999999999997</c:v>
                </c:pt>
                <c:pt idx="395">
                  <c:v>543.97399999999993</c:v>
                </c:pt>
                <c:pt idx="396">
                  <c:v>517.48050000000001</c:v>
                </c:pt>
                <c:pt idx="397">
                  <c:v>143.79900000000001</c:v>
                </c:pt>
                <c:pt idx="398">
                  <c:v>317.06600000000003</c:v>
                </c:pt>
                <c:pt idx="399">
                  <c:v>46.394500000000001</c:v>
                </c:pt>
                <c:pt idx="400">
                  <c:v>10.221</c:v>
                </c:pt>
                <c:pt idx="401">
                  <c:v>21.36</c:v>
                </c:pt>
                <c:pt idx="402">
                  <c:v>18.065999999999999</c:v>
                </c:pt>
                <c:pt idx="403">
                  <c:v>3.294</c:v>
                </c:pt>
                <c:pt idx="404">
                  <c:v>5.1334999999999997</c:v>
                </c:pt>
                <c:pt idx="405">
                  <c:v>1427.3948</c:v>
                </c:pt>
                <c:pt idx="406">
                  <c:v>1387.0153</c:v>
                </c:pt>
                <c:pt idx="407">
                  <c:v>197.4924</c:v>
                </c:pt>
                <c:pt idx="408">
                  <c:v>997.75</c:v>
                </c:pt>
                <c:pt idx="409">
                  <c:v>175.29689999999999</c:v>
                </c:pt>
                <c:pt idx="410">
                  <c:v>16.475999999999999</c:v>
                </c:pt>
                <c:pt idx="411">
                  <c:v>5.9569999999999999</c:v>
                </c:pt>
                <c:pt idx="412">
                  <c:v>1.361</c:v>
                </c:pt>
                <c:pt idx="413">
                  <c:v>4.4779999999999998</c:v>
                </c:pt>
                <c:pt idx="414">
                  <c:v>0.11799999999999999</c:v>
                </c:pt>
                <c:pt idx="415">
                  <c:v>31.655999999999999</c:v>
                </c:pt>
                <c:pt idx="416">
                  <c:v>20.28</c:v>
                </c:pt>
                <c:pt idx="417">
                  <c:v>11.375999999999999</c:v>
                </c:pt>
                <c:pt idx="418">
                  <c:v>2.7665000000000002</c:v>
                </c:pt>
                <c:pt idx="419">
                  <c:v>1542.0200999999997</c:v>
                </c:pt>
                <c:pt idx="420">
                  <c:v>1508.3573999999999</c:v>
                </c:pt>
                <c:pt idx="421">
                  <c:v>230.84389999999999</c:v>
                </c:pt>
                <c:pt idx="422">
                  <c:v>1057.8789999999999</c:v>
                </c:pt>
                <c:pt idx="423">
                  <c:v>203.4365</c:v>
                </c:pt>
                <c:pt idx="424">
                  <c:v>16.198</c:v>
                </c:pt>
                <c:pt idx="425">
                  <c:v>27.914399999999997</c:v>
                </c:pt>
                <c:pt idx="426">
                  <c:v>20.954999999999998</c:v>
                </c:pt>
                <c:pt idx="427">
                  <c:v>6.9593999999999996</c:v>
                </c:pt>
                <c:pt idx="428">
                  <c:v>5.7483000000000004</c:v>
                </c:pt>
                <c:pt idx="429">
                  <c:v>1069.3364999999999</c:v>
                </c:pt>
                <c:pt idx="430">
                  <c:v>1029.6737000000001</c:v>
                </c:pt>
                <c:pt idx="431">
                  <c:v>178.64519999999999</c:v>
                </c:pt>
                <c:pt idx="432">
                  <c:v>706.43100000000004</c:v>
                </c:pt>
                <c:pt idx="433">
                  <c:v>127.52249999999999</c:v>
                </c:pt>
                <c:pt idx="434">
                  <c:v>17.074999999999999</c:v>
                </c:pt>
                <c:pt idx="435">
                  <c:v>11.382999999999999</c:v>
                </c:pt>
                <c:pt idx="436">
                  <c:v>2.968</c:v>
                </c:pt>
                <c:pt idx="437">
                  <c:v>8.1159999999999997</c:v>
                </c:pt>
                <c:pt idx="438">
                  <c:v>0.29899999999999999</c:v>
                </c:pt>
                <c:pt idx="439">
                  <c:v>23.363399999999999</c:v>
                </c:pt>
                <c:pt idx="440">
                  <c:v>18.079999999999998</c:v>
                </c:pt>
                <c:pt idx="441">
                  <c:v>5.2834000000000003</c:v>
                </c:pt>
                <c:pt idx="442">
                  <c:v>4.9164000000000003</c:v>
                </c:pt>
                <c:pt idx="443">
                  <c:v>15759.071000000002</c:v>
                </c:pt>
                <c:pt idx="444">
                  <c:v>15759.071000000002</c:v>
                </c:pt>
                <c:pt idx="445">
                  <c:v>318.39499999999998</c:v>
                </c:pt>
                <c:pt idx="446">
                  <c:v>318.39499999999998</c:v>
                </c:pt>
                <c:pt idx="447">
                  <c:v>30.343999999999998</c:v>
                </c:pt>
                <c:pt idx="448">
                  <c:v>30.343999999999998</c:v>
                </c:pt>
                <c:pt idx="449">
                  <c:v>0.38400000000000001</c:v>
                </c:pt>
                <c:pt idx="450">
                  <c:v>0.38400000000000001</c:v>
                </c:pt>
                <c:pt idx="451">
                  <c:v>183.91499999999999</c:v>
                </c:pt>
                <c:pt idx="452">
                  <c:v>183.91499999999999</c:v>
                </c:pt>
                <c:pt idx="453">
                  <c:v>34.418999999999997</c:v>
                </c:pt>
                <c:pt idx="454">
                  <c:v>34.418999999999997</c:v>
                </c:pt>
                <c:pt idx="455">
                  <c:v>996.36900000000003</c:v>
                </c:pt>
                <c:pt idx="456">
                  <c:v>996.36900000000003</c:v>
                </c:pt>
                <c:pt idx="457">
                  <c:v>53.146000000000001</c:v>
                </c:pt>
                <c:pt idx="458">
                  <c:v>53.146000000000001</c:v>
                </c:pt>
                <c:pt idx="459">
                  <c:v>11928.26</c:v>
                </c:pt>
                <c:pt idx="460">
                  <c:v>3028.69</c:v>
                </c:pt>
                <c:pt idx="461">
                  <c:v>8899.57</c:v>
                </c:pt>
                <c:pt idx="462">
                  <c:v>18.045000000000002</c:v>
                </c:pt>
                <c:pt idx="463">
                  <c:v>18.045000000000002</c:v>
                </c:pt>
                <c:pt idx="464">
                  <c:v>32.271999999999998</c:v>
                </c:pt>
                <c:pt idx="465">
                  <c:v>32.271999999999998</c:v>
                </c:pt>
                <c:pt idx="466">
                  <c:v>1277.0909999999999</c:v>
                </c:pt>
                <c:pt idx="467">
                  <c:v>1277.0909999999999</c:v>
                </c:pt>
                <c:pt idx="468">
                  <c:v>224.24299999999999</c:v>
                </c:pt>
                <c:pt idx="469">
                  <c:v>224.24299999999999</c:v>
                </c:pt>
                <c:pt idx="470">
                  <c:v>36.106000000000002</c:v>
                </c:pt>
                <c:pt idx="471">
                  <c:v>36.106000000000002</c:v>
                </c:pt>
                <c:pt idx="472">
                  <c:v>11.614000000000001</c:v>
                </c:pt>
                <c:pt idx="473">
                  <c:v>11.614000000000001</c:v>
                </c:pt>
                <c:pt idx="474">
                  <c:v>56.03</c:v>
                </c:pt>
                <c:pt idx="475">
                  <c:v>56.03</c:v>
                </c:pt>
                <c:pt idx="476">
                  <c:v>558.43799999999999</c:v>
                </c:pt>
                <c:pt idx="477">
                  <c:v>558.43799999999999</c:v>
                </c:pt>
                <c:pt idx="478">
                  <c:v>60451.156000000003</c:v>
                </c:pt>
                <c:pt idx="479">
                  <c:v>60451.156000000003</c:v>
                </c:pt>
                <c:pt idx="480">
                  <c:v>590.21499999999992</c:v>
                </c:pt>
                <c:pt idx="481">
                  <c:v>590.21499999999992</c:v>
                </c:pt>
                <c:pt idx="482">
                  <c:v>266.483</c:v>
                </c:pt>
                <c:pt idx="483">
                  <c:v>266.483</c:v>
                </c:pt>
                <c:pt idx="484">
                  <c:v>97.557999999999993</c:v>
                </c:pt>
                <c:pt idx="485">
                  <c:v>97.557999999999993</c:v>
                </c:pt>
                <c:pt idx="486">
                  <c:v>244.53899999999999</c:v>
                </c:pt>
                <c:pt idx="487">
                  <c:v>244.53899999999999</c:v>
                </c:pt>
                <c:pt idx="488">
                  <c:v>106.881</c:v>
                </c:pt>
                <c:pt idx="489">
                  <c:v>106.881</c:v>
                </c:pt>
                <c:pt idx="490">
                  <c:v>100.283</c:v>
                </c:pt>
                <c:pt idx="491">
                  <c:v>100.283</c:v>
                </c:pt>
                <c:pt idx="492">
                  <c:v>147</c:v>
                </c:pt>
                <c:pt idx="493">
                  <c:v>147</c:v>
                </c:pt>
                <c:pt idx="494">
                  <c:v>14309.025</c:v>
                </c:pt>
                <c:pt idx="495">
                  <c:v>14309.025</c:v>
                </c:pt>
                <c:pt idx="496">
                  <c:v>208.84399999999999</c:v>
                </c:pt>
                <c:pt idx="497">
                  <c:v>0.28699999999999998</c:v>
                </c:pt>
                <c:pt idx="498">
                  <c:v>208.55700000000002</c:v>
                </c:pt>
                <c:pt idx="499">
                  <c:v>28201.279999999999</c:v>
                </c:pt>
                <c:pt idx="500">
                  <c:v>23945.396000000001</c:v>
                </c:pt>
                <c:pt idx="501">
                  <c:v>4255.884</c:v>
                </c:pt>
                <c:pt idx="502">
                  <c:v>255.489</c:v>
                </c:pt>
                <c:pt idx="503">
                  <c:v>255.489</c:v>
                </c:pt>
                <c:pt idx="504">
                  <c:v>186.233</c:v>
                </c:pt>
                <c:pt idx="505">
                  <c:v>186.233</c:v>
                </c:pt>
                <c:pt idx="506">
                  <c:v>7155.9</c:v>
                </c:pt>
                <c:pt idx="507">
                  <c:v>7155.9</c:v>
                </c:pt>
                <c:pt idx="508">
                  <c:v>0.47599999999999998</c:v>
                </c:pt>
                <c:pt idx="509">
                  <c:v>0.47599999999999998</c:v>
                </c:pt>
                <c:pt idx="510">
                  <c:v>3616.6769999999997</c:v>
                </c:pt>
                <c:pt idx="511">
                  <c:v>88.176000000000002</c:v>
                </c:pt>
                <c:pt idx="512">
                  <c:v>3528.5010000000002</c:v>
                </c:pt>
                <c:pt idx="513">
                  <c:v>67.899000000000001</c:v>
                </c:pt>
                <c:pt idx="514">
                  <c:v>67.899000000000001</c:v>
                </c:pt>
                <c:pt idx="515">
                  <c:v>2945.83</c:v>
                </c:pt>
                <c:pt idx="516">
                  <c:v>2945.83</c:v>
                </c:pt>
                <c:pt idx="517">
                  <c:v>355.64499999999998</c:v>
                </c:pt>
                <c:pt idx="518">
                  <c:v>355.64499999999998</c:v>
                </c:pt>
                <c:pt idx="519">
                  <c:v>530.50699999999995</c:v>
                </c:pt>
                <c:pt idx="520">
                  <c:v>530.50699999999995</c:v>
                </c:pt>
                <c:pt idx="521">
                  <c:v>460.68099999999998</c:v>
                </c:pt>
                <c:pt idx="522">
                  <c:v>460.68099999999998</c:v>
                </c:pt>
                <c:pt idx="523">
                  <c:v>603.71100000000001</c:v>
                </c:pt>
                <c:pt idx="524">
                  <c:v>208844</c:v>
                </c:pt>
                <c:pt idx="525">
                  <c:v>208844</c:v>
                </c:pt>
                <c:pt idx="526">
                  <c:v>0.28699999999999998</c:v>
                </c:pt>
                <c:pt idx="527">
                  <c:v>208.55700000000002</c:v>
                </c:pt>
                <c:pt idx="570">
                  <c:v>91388.536299999992</c:v>
                </c:pt>
                <c:pt idx="572">
                  <c:v>33403.086000000003</c:v>
                </c:pt>
                <c:pt idx="573">
                  <c:v>102.345</c:v>
                </c:pt>
                <c:pt idx="574">
                  <c:v>100.852</c:v>
                </c:pt>
                <c:pt idx="575">
                  <c:v>0</c:v>
                </c:pt>
                <c:pt idx="576">
                  <c:v>100.852</c:v>
                </c:pt>
                <c:pt idx="577">
                  <c:v>0</c:v>
                </c:pt>
                <c:pt idx="578">
                  <c:v>0</c:v>
                </c:pt>
                <c:pt idx="579">
                  <c:v>1.4930000000000001</c:v>
                </c:pt>
                <c:pt idx="580">
                  <c:v>1.4930000000000001</c:v>
                </c:pt>
                <c:pt idx="581">
                  <c:v>702.202</c:v>
                </c:pt>
                <c:pt idx="582">
                  <c:v>486.596</c:v>
                </c:pt>
                <c:pt idx="583">
                  <c:v>1.476</c:v>
                </c:pt>
                <c:pt idx="584">
                  <c:v>485.12</c:v>
                </c:pt>
                <c:pt idx="585">
                  <c:v>0</c:v>
                </c:pt>
                <c:pt idx="586">
                  <c:v>0</c:v>
                </c:pt>
                <c:pt idx="587">
                  <c:v>23.366</c:v>
                </c:pt>
                <c:pt idx="588">
                  <c:v>23.366</c:v>
                </c:pt>
                <c:pt idx="589">
                  <c:v>42.706999999999994</c:v>
                </c:pt>
                <c:pt idx="590">
                  <c:v>0</c:v>
                </c:pt>
                <c:pt idx="591">
                  <c:v>42.706999999999994</c:v>
                </c:pt>
                <c:pt idx="592">
                  <c:v>0</c:v>
                </c:pt>
                <c:pt idx="593">
                  <c:v>0</c:v>
                </c:pt>
                <c:pt idx="594">
                  <c:v>144.18799999999999</c:v>
                </c:pt>
                <c:pt idx="595">
                  <c:v>144.18799999999999</c:v>
                </c:pt>
                <c:pt idx="596">
                  <c:v>5.3450000000000006</c:v>
                </c:pt>
                <c:pt idx="597">
                  <c:v>5.3450000000000006</c:v>
                </c:pt>
                <c:pt idx="598">
                  <c:v>313.74699999999996</c:v>
                </c:pt>
                <c:pt idx="599">
                  <c:v>112.622</c:v>
                </c:pt>
                <c:pt idx="600">
                  <c:v>0</c:v>
                </c:pt>
                <c:pt idx="601">
                  <c:v>112.622</c:v>
                </c:pt>
                <c:pt idx="602">
                  <c:v>0</c:v>
                </c:pt>
                <c:pt idx="603">
                  <c:v>8.5000000000000006E-2</c:v>
                </c:pt>
                <c:pt idx="604">
                  <c:v>8.5000000000000006E-2</c:v>
                </c:pt>
                <c:pt idx="605">
                  <c:v>65.819000000000003</c:v>
                </c:pt>
                <c:pt idx="606">
                  <c:v>65.819000000000003</c:v>
                </c:pt>
                <c:pt idx="607">
                  <c:v>4</c:v>
                </c:pt>
                <c:pt idx="608">
                  <c:v>4</c:v>
                </c:pt>
                <c:pt idx="609">
                  <c:v>56.069000000000003</c:v>
                </c:pt>
                <c:pt idx="610">
                  <c:v>25.152999999999999</c:v>
                </c:pt>
                <c:pt idx="611">
                  <c:v>30.916</c:v>
                </c:pt>
                <c:pt idx="612">
                  <c:v>71.920999999999992</c:v>
                </c:pt>
                <c:pt idx="613">
                  <c:v>36.973999999999997</c:v>
                </c:pt>
                <c:pt idx="614">
                  <c:v>34.947000000000003</c:v>
                </c:pt>
                <c:pt idx="615">
                  <c:v>3.1459999999999999</c:v>
                </c:pt>
                <c:pt idx="616">
                  <c:v>3.1459999999999999</c:v>
                </c:pt>
                <c:pt idx="617">
                  <c:v>0</c:v>
                </c:pt>
                <c:pt idx="618">
                  <c:v>8.5000000000000006E-2</c:v>
                </c:pt>
                <c:pt idx="619">
                  <c:v>8.5000000000000006E-2</c:v>
                </c:pt>
                <c:pt idx="620">
                  <c:v>109.38900000000001</c:v>
                </c:pt>
                <c:pt idx="621">
                  <c:v>95.349000000000004</c:v>
                </c:pt>
                <c:pt idx="622">
                  <c:v>0</c:v>
                </c:pt>
                <c:pt idx="623">
                  <c:v>71.036000000000001</c:v>
                </c:pt>
                <c:pt idx="624">
                  <c:v>24.312999999999999</c:v>
                </c:pt>
                <c:pt idx="625">
                  <c:v>0</c:v>
                </c:pt>
                <c:pt idx="626">
                  <c:v>0.05</c:v>
                </c:pt>
                <c:pt idx="627">
                  <c:v>0.05</c:v>
                </c:pt>
                <c:pt idx="628">
                  <c:v>10.319000000000001</c:v>
                </c:pt>
                <c:pt idx="629">
                  <c:v>10.319000000000001</c:v>
                </c:pt>
                <c:pt idx="630">
                  <c:v>1.101</c:v>
                </c:pt>
                <c:pt idx="631">
                  <c:v>1.101</c:v>
                </c:pt>
                <c:pt idx="632">
                  <c:v>1.9</c:v>
                </c:pt>
                <c:pt idx="633">
                  <c:v>1.9</c:v>
                </c:pt>
                <c:pt idx="634">
                  <c:v>0</c:v>
                </c:pt>
                <c:pt idx="635">
                  <c:v>0.62</c:v>
                </c:pt>
                <c:pt idx="636">
                  <c:v>0.62</c:v>
                </c:pt>
                <c:pt idx="637">
                  <c:v>0.05</c:v>
                </c:pt>
                <c:pt idx="638">
                  <c:v>0.05</c:v>
                </c:pt>
                <c:pt idx="639">
                  <c:v>220.81</c:v>
                </c:pt>
                <c:pt idx="640">
                  <c:v>104.07499999999999</c:v>
                </c:pt>
                <c:pt idx="641">
                  <c:v>0</c:v>
                </c:pt>
                <c:pt idx="642">
                  <c:v>91.021999999999991</c:v>
                </c:pt>
                <c:pt idx="643">
                  <c:v>13.052999999999999</c:v>
                </c:pt>
                <c:pt idx="644">
                  <c:v>0</c:v>
                </c:pt>
                <c:pt idx="645">
                  <c:v>0.1</c:v>
                </c:pt>
                <c:pt idx="646">
                  <c:v>0.1</c:v>
                </c:pt>
                <c:pt idx="647">
                  <c:v>56.511000000000003</c:v>
                </c:pt>
                <c:pt idx="648">
                  <c:v>27.631999999999998</c:v>
                </c:pt>
                <c:pt idx="649">
                  <c:v>28.879000000000001</c:v>
                </c:pt>
                <c:pt idx="650">
                  <c:v>2.2999999999999998</c:v>
                </c:pt>
                <c:pt idx="651">
                  <c:v>2.2999999999999998</c:v>
                </c:pt>
                <c:pt idx="652">
                  <c:v>35.646000000000001</c:v>
                </c:pt>
                <c:pt idx="653">
                  <c:v>4.6459999999999999</c:v>
                </c:pt>
                <c:pt idx="654">
                  <c:v>31</c:v>
                </c:pt>
                <c:pt idx="655">
                  <c:v>21.693000000000001</c:v>
                </c:pt>
                <c:pt idx="656">
                  <c:v>3.6930000000000001</c:v>
                </c:pt>
                <c:pt idx="657">
                  <c:v>18</c:v>
                </c:pt>
                <c:pt idx="658">
                  <c:v>0.38500000000000001</c:v>
                </c:pt>
                <c:pt idx="659">
                  <c:v>0.38500000000000001</c:v>
                </c:pt>
                <c:pt idx="660">
                  <c:v>0.1</c:v>
                </c:pt>
                <c:pt idx="661">
                  <c:v>0.1</c:v>
                </c:pt>
                <c:pt idx="662">
                  <c:v>68.303000000000011</c:v>
                </c:pt>
                <c:pt idx="663">
                  <c:v>60.694000000000003</c:v>
                </c:pt>
                <c:pt idx="664">
                  <c:v>0</c:v>
                </c:pt>
                <c:pt idx="665">
                  <c:v>55.308</c:v>
                </c:pt>
                <c:pt idx="666">
                  <c:v>5.3859999999999992</c:v>
                </c:pt>
                <c:pt idx="667">
                  <c:v>0</c:v>
                </c:pt>
                <c:pt idx="668">
                  <c:v>8.5000000000000006E-2</c:v>
                </c:pt>
                <c:pt idx="669">
                  <c:v>8.5000000000000006E-2</c:v>
                </c:pt>
                <c:pt idx="670">
                  <c:v>6.2609999999999992</c:v>
                </c:pt>
                <c:pt idx="671">
                  <c:v>6.2609999999999992</c:v>
                </c:pt>
                <c:pt idx="672">
                  <c:v>0.308</c:v>
                </c:pt>
                <c:pt idx="673">
                  <c:v>0.308</c:v>
                </c:pt>
                <c:pt idx="674">
                  <c:v>0.34699999999999998</c:v>
                </c:pt>
                <c:pt idx="675">
                  <c:v>0.34699999999999998</c:v>
                </c:pt>
                <c:pt idx="676">
                  <c:v>0</c:v>
                </c:pt>
                <c:pt idx="677">
                  <c:v>0.54300000000000004</c:v>
                </c:pt>
                <c:pt idx="678">
                  <c:v>0.54300000000000004</c:v>
                </c:pt>
                <c:pt idx="679">
                  <c:v>6.5000000000000002E-2</c:v>
                </c:pt>
                <c:pt idx="680">
                  <c:v>6.5000000000000002E-2</c:v>
                </c:pt>
                <c:pt idx="681">
                  <c:v>422.82300000000004</c:v>
                </c:pt>
                <c:pt idx="682">
                  <c:v>167.38</c:v>
                </c:pt>
                <c:pt idx="683">
                  <c:v>0</c:v>
                </c:pt>
                <c:pt idx="684">
                  <c:v>167.38</c:v>
                </c:pt>
                <c:pt idx="685">
                  <c:v>0</c:v>
                </c:pt>
                <c:pt idx="686">
                  <c:v>6.9000000000000006E-2</c:v>
                </c:pt>
                <c:pt idx="687">
                  <c:v>6.9000000000000006E-2</c:v>
                </c:pt>
                <c:pt idx="688">
                  <c:v>30.664999999999999</c:v>
                </c:pt>
                <c:pt idx="689">
                  <c:v>30.664999999999999</c:v>
                </c:pt>
                <c:pt idx="690">
                  <c:v>1.69</c:v>
                </c:pt>
                <c:pt idx="691">
                  <c:v>1.69</c:v>
                </c:pt>
                <c:pt idx="692">
                  <c:v>167.797</c:v>
                </c:pt>
                <c:pt idx="693">
                  <c:v>144.24099999999999</c:v>
                </c:pt>
                <c:pt idx="694">
                  <c:v>23.556000000000001</c:v>
                </c:pt>
                <c:pt idx="695">
                  <c:v>37.576000000000001</c:v>
                </c:pt>
                <c:pt idx="696">
                  <c:v>37.576000000000001</c:v>
                </c:pt>
                <c:pt idx="697">
                  <c:v>0</c:v>
                </c:pt>
                <c:pt idx="698">
                  <c:v>1.897</c:v>
                </c:pt>
                <c:pt idx="699">
                  <c:v>1.897</c:v>
                </c:pt>
                <c:pt idx="700">
                  <c:v>0</c:v>
                </c:pt>
                <c:pt idx="701">
                  <c:v>6.9000000000000006E-2</c:v>
                </c:pt>
                <c:pt idx="702">
                  <c:v>6.9000000000000006E-2</c:v>
                </c:pt>
                <c:pt idx="703">
                  <c:v>15.68</c:v>
                </c:pt>
                <c:pt idx="704">
                  <c:v>15.68</c:v>
                </c:pt>
                <c:pt idx="705">
                  <c:v>96.739999999999981</c:v>
                </c:pt>
                <c:pt idx="706">
                  <c:v>91.125</c:v>
                </c:pt>
                <c:pt idx="707">
                  <c:v>0</c:v>
                </c:pt>
                <c:pt idx="708">
                  <c:v>81.936000000000007</c:v>
                </c:pt>
                <c:pt idx="709">
                  <c:v>9.1890000000000001</c:v>
                </c:pt>
                <c:pt idx="710">
                  <c:v>0</c:v>
                </c:pt>
                <c:pt idx="711">
                  <c:v>0.1</c:v>
                </c:pt>
                <c:pt idx="712">
                  <c:v>0.1</c:v>
                </c:pt>
                <c:pt idx="713">
                  <c:v>2.7250000000000001</c:v>
                </c:pt>
                <c:pt idx="714">
                  <c:v>2.7250000000000001</c:v>
                </c:pt>
                <c:pt idx="715">
                  <c:v>1</c:v>
                </c:pt>
                <c:pt idx="716">
                  <c:v>1</c:v>
                </c:pt>
                <c:pt idx="717">
                  <c:v>1.1640000000000001</c:v>
                </c:pt>
                <c:pt idx="718">
                  <c:v>1.1640000000000001</c:v>
                </c:pt>
                <c:pt idx="719">
                  <c:v>0.52600000000000002</c:v>
                </c:pt>
                <c:pt idx="720">
                  <c:v>0.52600000000000002</c:v>
                </c:pt>
                <c:pt idx="721">
                  <c:v>0.1</c:v>
                </c:pt>
                <c:pt idx="722">
                  <c:v>0.1</c:v>
                </c:pt>
                <c:pt idx="723">
                  <c:v>200.46700000000001</c:v>
                </c:pt>
                <c:pt idx="724">
                  <c:v>119.77500000000001</c:v>
                </c:pt>
                <c:pt idx="725">
                  <c:v>0</c:v>
                </c:pt>
                <c:pt idx="726">
                  <c:v>118.913</c:v>
                </c:pt>
                <c:pt idx="727">
                  <c:v>0.86199999999999999</c:v>
                </c:pt>
                <c:pt idx="728">
                  <c:v>0</c:v>
                </c:pt>
                <c:pt idx="729">
                  <c:v>7.9000000000000001E-2</c:v>
                </c:pt>
                <c:pt idx="730">
                  <c:v>7.9000000000000001E-2</c:v>
                </c:pt>
                <c:pt idx="731">
                  <c:v>33.462000000000003</c:v>
                </c:pt>
                <c:pt idx="732">
                  <c:v>25.977</c:v>
                </c:pt>
                <c:pt idx="734">
                  <c:v>2</c:v>
                </c:pt>
                <c:pt idx="735">
                  <c:v>2</c:v>
                </c:pt>
                <c:pt idx="736">
                  <c:v>44.688000000000002</c:v>
                </c:pt>
                <c:pt idx="737">
                  <c:v>20.890999999999998</c:v>
                </c:pt>
                <c:pt idx="738">
                  <c:v>23.797000000000001</c:v>
                </c:pt>
                <c:pt idx="739">
                  <c:v>0.38400000000000001</c:v>
                </c:pt>
                <c:pt idx="740">
                  <c:v>0.38400000000000001</c:v>
                </c:pt>
                <c:pt idx="741">
                  <c:v>7.9000000000000001E-2</c:v>
                </c:pt>
                <c:pt idx="742">
                  <c:v>7.9000000000000001E-2</c:v>
                </c:pt>
                <c:pt idx="743">
                  <c:v>230.88600000000002</c:v>
                </c:pt>
                <c:pt idx="744">
                  <c:v>127.3</c:v>
                </c:pt>
                <c:pt idx="745">
                  <c:v>0</c:v>
                </c:pt>
                <c:pt idx="746">
                  <c:v>127.3</c:v>
                </c:pt>
                <c:pt idx="747">
                  <c:v>0</c:v>
                </c:pt>
                <c:pt idx="748">
                  <c:v>0.1</c:v>
                </c:pt>
                <c:pt idx="749">
                  <c:v>0.1</c:v>
                </c:pt>
                <c:pt idx="750">
                  <c:v>13.268000000000001</c:v>
                </c:pt>
                <c:pt idx="751">
                  <c:v>13.268000000000001</c:v>
                </c:pt>
                <c:pt idx="752">
                  <c:v>3.5</c:v>
                </c:pt>
                <c:pt idx="753">
                  <c:v>3.5</c:v>
                </c:pt>
                <c:pt idx="754">
                  <c:v>26.705000000000002</c:v>
                </c:pt>
                <c:pt idx="755">
                  <c:v>3.8</c:v>
                </c:pt>
                <c:pt idx="756">
                  <c:v>22.905000000000001</c:v>
                </c:pt>
                <c:pt idx="757">
                  <c:v>58.916000000000004</c:v>
                </c:pt>
                <c:pt idx="758">
                  <c:v>26.965</c:v>
                </c:pt>
                <c:pt idx="759">
                  <c:v>31.951000000000001</c:v>
                </c:pt>
                <c:pt idx="760">
                  <c:v>0.997</c:v>
                </c:pt>
                <c:pt idx="761">
                  <c:v>0.997</c:v>
                </c:pt>
                <c:pt idx="762">
                  <c:v>0.1</c:v>
                </c:pt>
                <c:pt idx="763">
                  <c:v>0.1</c:v>
                </c:pt>
                <c:pt idx="764">
                  <c:v>158.804</c:v>
                </c:pt>
                <c:pt idx="765">
                  <c:v>105.337</c:v>
                </c:pt>
                <c:pt idx="766">
                  <c:v>0</c:v>
                </c:pt>
                <c:pt idx="767">
                  <c:v>101.738</c:v>
                </c:pt>
                <c:pt idx="768">
                  <c:v>3.5990000000000002</c:v>
                </c:pt>
                <c:pt idx="769">
                  <c:v>0</c:v>
                </c:pt>
                <c:pt idx="770">
                  <c:v>0.09</c:v>
                </c:pt>
                <c:pt idx="771">
                  <c:v>0.09</c:v>
                </c:pt>
                <c:pt idx="772">
                  <c:v>24.951000000000001</c:v>
                </c:pt>
                <c:pt idx="773">
                  <c:v>16.749000000000002</c:v>
                </c:pt>
                <c:pt idx="774">
                  <c:v>8.202</c:v>
                </c:pt>
                <c:pt idx="775">
                  <c:v>3</c:v>
                </c:pt>
                <c:pt idx="776">
                  <c:v>3</c:v>
                </c:pt>
                <c:pt idx="777">
                  <c:v>24.951000000000001</c:v>
                </c:pt>
                <c:pt idx="778">
                  <c:v>17.193000000000001</c:v>
                </c:pt>
                <c:pt idx="779">
                  <c:v>0</c:v>
                </c:pt>
                <c:pt idx="780">
                  <c:v>0.38500000000000001</c:v>
                </c:pt>
                <c:pt idx="781">
                  <c:v>0.38500000000000001</c:v>
                </c:pt>
                <c:pt idx="782">
                  <c:v>0.09</c:v>
                </c:pt>
                <c:pt idx="783">
                  <c:v>0.09</c:v>
                </c:pt>
                <c:pt idx="784">
                  <c:v>539.48</c:v>
                </c:pt>
                <c:pt idx="785">
                  <c:v>173.607</c:v>
                </c:pt>
                <c:pt idx="786">
                  <c:v>0</c:v>
                </c:pt>
                <c:pt idx="787">
                  <c:v>173.607</c:v>
                </c:pt>
                <c:pt idx="788">
                  <c:v>0</c:v>
                </c:pt>
                <c:pt idx="789">
                  <c:v>0.1</c:v>
                </c:pt>
                <c:pt idx="790">
                  <c:v>0.1</c:v>
                </c:pt>
                <c:pt idx="791">
                  <c:v>54.007000000000005</c:v>
                </c:pt>
                <c:pt idx="792">
                  <c:v>54.007000000000005</c:v>
                </c:pt>
                <c:pt idx="793">
                  <c:v>2.5</c:v>
                </c:pt>
                <c:pt idx="794">
                  <c:v>2.5</c:v>
                </c:pt>
                <c:pt idx="795">
                  <c:v>91.971000000000004</c:v>
                </c:pt>
                <c:pt idx="796">
                  <c:v>83.77000000000001</c:v>
                </c:pt>
                <c:pt idx="797">
                  <c:v>8.2010000000000005</c:v>
                </c:pt>
                <c:pt idx="798">
                  <c:v>169.393</c:v>
                </c:pt>
                <c:pt idx="799">
                  <c:v>118.34699999999999</c:v>
                </c:pt>
                <c:pt idx="800">
                  <c:v>51.045999999999999</c:v>
                </c:pt>
                <c:pt idx="801">
                  <c:v>4.8420000000000005</c:v>
                </c:pt>
                <c:pt idx="802">
                  <c:v>4.8420000000000005</c:v>
                </c:pt>
                <c:pt idx="803">
                  <c:v>0</c:v>
                </c:pt>
                <c:pt idx="804">
                  <c:v>0.1</c:v>
                </c:pt>
                <c:pt idx="805">
                  <c:v>0.1</c:v>
                </c:pt>
                <c:pt idx="806">
                  <c:v>42.96</c:v>
                </c:pt>
                <c:pt idx="807">
                  <c:v>11.101000000000001</c:v>
                </c:pt>
                <c:pt idx="808">
                  <c:v>31.859000000000002</c:v>
                </c:pt>
                <c:pt idx="809">
                  <c:v>2229.42</c:v>
                </c:pt>
                <c:pt idx="810">
                  <c:v>140.971</c:v>
                </c:pt>
                <c:pt idx="811">
                  <c:v>0</c:v>
                </c:pt>
                <c:pt idx="812">
                  <c:v>140.971</c:v>
                </c:pt>
                <c:pt idx="813">
                  <c:v>0</c:v>
                </c:pt>
                <c:pt idx="814">
                  <c:v>0</c:v>
                </c:pt>
                <c:pt idx="815">
                  <c:v>42.690999999999995</c:v>
                </c:pt>
                <c:pt idx="816">
                  <c:v>42.690999999999995</c:v>
                </c:pt>
                <c:pt idx="817">
                  <c:v>0</c:v>
                </c:pt>
                <c:pt idx="818">
                  <c:v>335.024</c:v>
                </c:pt>
                <c:pt idx="819">
                  <c:v>335.024</c:v>
                </c:pt>
                <c:pt idx="820">
                  <c:v>0</c:v>
                </c:pt>
                <c:pt idx="821">
                  <c:v>0</c:v>
                </c:pt>
                <c:pt idx="822">
                  <c:v>18.275000000000002</c:v>
                </c:pt>
                <c:pt idx="823">
                  <c:v>18.275000000000002</c:v>
                </c:pt>
                <c:pt idx="824">
                  <c:v>0</c:v>
                </c:pt>
                <c:pt idx="825">
                  <c:v>324.64699999999999</c:v>
                </c:pt>
                <c:pt idx="826">
                  <c:v>3.5999999999999997E-2</c:v>
                </c:pt>
                <c:pt idx="827">
                  <c:v>324.61099999999999</c:v>
                </c:pt>
                <c:pt idx="828">
                  <c:v>0</c:v>
                </c:pt>
                <c:pt idx="829">
                  <c:v>1361.412</c:v>
                </c:pt>
                <c:pt idx="830">
                  <c:v>138.04899999999998</c:v>
                </c:pt>
                <c:pt idx="831">
                  <c:v>245.76900000000001</c:v>
                </c:pt>
                <c:pt idx="832">
                  <c:v>977.59400000000005</c:v>
                </c:pt>
                <c:pt idx="833">
                  <c:v>0</c:v>
                </c:pt>
                <c:pt idx="834">
                  <c:v>1.1879999999999999</c:v>
                </c:pt>
                <c:pt idx="835">
                  <c:v>1.1879999999999999</c:v>
                </c:pt>
                <c:pt idx="836">
                  <c:v>5.2119999999999997</c:v>
                </c:pt>
                <c:pt idx="837">
                  <c:v>5.2119999999999997</c:v>
                </c:pt>
                <c:pt idx="838">
                  <c:v>205.38</c:v>
                </c:pt>
                <c:pt idx="839">
                  <c:v>154.30799999999999</c:v>
                </c:pt>
                <c:pt idx="840">
                  <c:v>2.069</c:v>
                </c:pt>
                <c:pt idx="841">
                  <c:v>152.239</c:v>
                </c:pt>
                <c:pt idx="842">
                  <c:v>0</c:v>
                </c:pt>
                <c:pt idx="843">
                  <c:v>51.072000000000003</c:v>
                </c:pt>
                <c:pt idx="844">
                  <c:v>51.072000000000003</c:v>
                </c:pt>
                <c:pt idx="845">
                  <c:v>220.78699999999998</c:v>
                </c:pt>
                <c:pt idx="846">
                  <c:v>140.63800000000001</c:v>
                </c:pt>
                <c:pt idx="847">
                  <c:v>0</c:v>
                </c:pt>
                <c:pt idx="848">
                  <c:v>140.63800000000001</c:v>
                </c:pt>
                <c:pt idx="849">
                  <c:v>0</c:v>
                </c:pt>
                <c:pt idx="850">
                  <c:v>0</c:v>
                </c:pt>
                <c:pt idx="851">
                  <c:v>78.117999999999995</c:v>
                </c:pt>
                <c:pt idx="852">
                  <c:v>78.117999999999995</c:v>
                </c:pt>
                <c:pt idx="853">
                  <c:v>0</c:v>
                </c:pt>
                <c:pt idx="854">
                  <c:v>2.0310000000000001</c:v>
                </c:pt>
                <c:pt idx="855">
                  <c:v>2.0310000000000001</c:v>
                </c:pt>
                <c:pt idx="856">
                  <c:v>90.366</c:v>
                </c:pt>
                <c:pt idx="857">
                  <c:v>88.975999999999999</c:v>
                </c:pt>
                <c:pt idx="858">
                  <c:v>88.975999999999999</c:v>
                </c:pt>
                <c:pt idx="859">
                  <c:v>0</c:v>
                </c:pt>
                <c:pt idx="860">
                  <c:v>0</c:v>
                </c:pt>
                <c:pt idx="861">
                  <c:v>1.3900000000000001</c:v>
                </c:pt>
                <c:pt idx="862">
                  <c:v>1.3900000000000001</c:v>
                </c:pt>
                <c:pt idx="863">
                  <c:v>1213.8820000000001</c:v>
                </c:pt>
                <c:pt idx="864">
                  <c:v>53.528000000000006</c:v>
                </c:pt>
                <c:pt idx="865">
                  <c:v>0</c:v>
                </c:pt>
                <c:pt idx="866">
                  <c:v>53.528000000000006</c:v>
                </c:pt>
                <c:pt idx="867">
                  <c:v>0</c:v>
                </c:pt>
                <c:pt idx="868">
                  <c:v>0</c:v>
                </c:pt>
                <c:pt idx="869">
                  <c:v>785.16200000000003</c:v>
                </c:pt>
                <c:pt idx="870">
                  <c:v>0</c:v>
                </c:pt>
                <c:pt idx="871">
                  <c:v>785.16200000000003</c:v>
                </c:pt>
                <c:pt idx="872">
                  <c:v>0</c:v>
                </c:pt>
                <c:pt idx="873">
                  <c:v>0</c:v>
                </c:pt>
                <c:pt idx="874">
                  <c:v>2444.9360000000001</c:v>
                </c:pt>
                <c:pt idx="875">
                  <c:v>53</c:v>
                </c:pt>
                <c:pt idx="876">
                  <c:v>2391.9360000000001</c:v>
                </c:pt>
                <c:pt idx="877">
                  <c:v>1494.96</c:v>
                </c:pt>
                <c:pt idx="878">
                  <c:v>896.97600000000011</c:v>
                </c:pt>
                <c:pt idx="879">
                  <c:v>597.98400000000004</c:v>
                </c:pt>
                <c:pt idx="880">
                  <c:v>298.99200000000002</c:v>
                </c:pt>
                <c:pt idx="881">
                  <c:v>298.99200000000002</c:v>
                </c:pt>
                <c:pt idx="889">
                  <c:v>343.86699999999996</c:v>
                </c:pt>
                <c:pt idx="890">
                  <c:v>343.86699999999996</c:v>
                </c:pt>
                <c:pt idx="891">
                  <c:v>0.89100000000000001</c:v>
                </c:pt>
                <c:pt idx="892">
                  <c:v>342.976</c:v>
                </c:pt>
                <c:pt idx="893">
                  <c:v>0</c:v>
                </c:pt>
                <c:pt idx="894">
                  <c:v>44.436999999999998</c:v>
                </c:pt>
                <c:pt idx="895">
                  <c:v>44.436999999999998</c:v>
                </c:pt>
                <c:pt idx="896">
                  <c:v>0</c:v>
                </c:pt>
                <c:pt idx="897">
                  <c:v>44.436999999999998</c:v>
                </c:pt>
                <c:pt idx="898">
                  <c:v>0</c:v>
                </c:pt>
                <c:pt idx="899">
                  <c:v>0</c:v>
                </c:pt>
                <c:pt idx="900">
                  <c:v>334.31899999999996</c:v>
                </c:pt>
                <c:pt idx="901">
                  <c:v>334.31899999999996</c:v>
                </c:pt>
                <c:pt idx="902">
                  <c:v>2.7E-2</c:v>
                </c:pt>
                <c:pt idx="903">
                  <c:v>334.29200000000003</c:v>
                </c:pt>
                <c:pt idx="904">
                  <c:v>0</c:v>
                </c:pt>
                <c:pt idx="905">
                  <c:v>17938.572</c:v>
                </c:pt>
                <c:pt idx="906">
                  <c:v>201.357</c:v>
                </c:pt>
                <c:pt idx="907">
                  <c:v>0</c:v>
                </c:pt>
                <c:pt idx="908">
                  <c:v>201.357</c:v>
                </c:pt>
                <c:pt idx="909">
                  <c:v>0</c:v>
                </c:pt>
                <c:pt idx="910">
                  <c:v>0</c:v>
                </c:pt>
                <c:pt idx="911">
                  <c:v>168.435</c:v>
                </c:pt>
                <c:pt idx="912">
                  <c:v>168.435</c:v>
                </c:pt>
                <c:pt idx="913">
                  <c:v>739.28200000000004</c:v>
                </c:pt>
                <c:pt idx="914">
                  <c:v>667.28200000000004</c:v>
                </c:pt>
                <c:pt idx="915">
                  <c:v>72</c:v>
                </c:pt>
                <c:pt idx="916">
                  <c:v>1.6850000000000001</c:v>
                </c:pt>
                <c:pt idx="917">
                  <c:v>1.6850000000000001</c:v>
                </c:pt>
                <c:pt idx="918">
                  <c:v>390.65499999999997</c:v>
                </c:pt>
                <c:pt idx="919">
                  <c:v>390.65499999999997</c:v>
                </c:pt>
                <c:pt idx="920">
                  <c:v>0</c:v>
                </c:pt>
                <c:pt idx="921">
                  <c:v>1663.393</c:v>
                </c:pt>
                <c:pt idx="922">
                  <c:v>0</c:v>
                </c:pt>
                <c:pt idx="923">
                  <c:v>1663.393</c:v>
                </c:pt>
                <c:pt idx="924">
                  <c:v>0</c:v>
                </c:pt>
                <c:pt idx="925">
                  <c:v>0</c:v>
                </c:pt>
                <c:pt idx="926">
                  <c:v>21.81</c:v>
                </c:pt>
                <c:pt idx="927">
                  <c:v>21.81</c:v>
                </c:pt>
                <c:pt idx="928">
                  <c:v>193.02799999999999</c:v>
                </c:pt>
                <c:pt idx="929">
                  <c:v>193.02799999999999</c:v>
                </c:pt>
                <c:pt idx="930">
                  <c:v>0</c:v>
                </c:pt>
                <c:pt idx="931">
                  <c:v>22.27</c:v>
                </c:pt>
                <c:pt idx="932">
                  <c:v>22.27</c:v>
                </c:pt>
                <c:pt idx="933">
                  <c:v>1405.4010000000001</c:v>
                </c:pt>
                <c:pt idx="934">
                  <c:v>1405.4010000000001</c:v>
                </c:pt>
                <c:pt idx="935">
                  <c:v>402.041</c:v>
                </c:pt>
                <c:pt idx="936">
                  <c:v>0</c:v>
                </c:pt>
                <c:pt idx="937">
                  <c:v>306.73599999999999</c:v>
                </c:pt>
                <c:pt idx="938">
                  <c:v>95.305000000000007</c:v>
                </c:pt>
                <c:pt idx="939">
                  <c:v>6310.4349999999995</c:v>
                </c:pt>
                <c:pt idx="940">
                  <c:v>323.31700000000001</c:v>
                </c:pt>
                <c:pt idx="941">
                  <c:v>44.749000000000002</c:v>
                </c:pt>
                <c:pt idx="942">
                  <c:v>2724.2460000000001</c:v>
                </c:pt>
                <c:pt idx="943">
                  <c:v>3218.123</c:v>
                </c:pt>
                <c:pt idx="944">
                  <c:v>0</c:v>
                </c:pt>
                <c:pt idx="945">
                  <c:v>137.80000000000001</c:v>
                </c:pt>
                <c:pt idx="946">
                  <c:v>137.80000000000001</c:v>
                </c:pt>
                <c:pt idx="947">
                  <c:v>0</c:v>
                </c:pt>
                <c:pt idx="948">
                  <c:v>1208.2</c:v>
                </c:pt>
                <c:pt idx="949">
                  <c:v>1045.809</c:v>
                </c:pt>
                <c:pt idx="950">
                  <c:v>162.39099999999999</c:v>
                </c:pt>
                <c:pt idx="951">
                  <c:v>0</c:v>
                </c:pt>
                <c:pt idx="952">
                  <c:v>0</c:v>
                </c:pt>
                <c:pt idx="953">
                  <c:v>3345.4030000000002</c:v>
                </c:pt>
                <c:pt idx="954">
                  <c:v>25.840000000000003</c:v>
                </c:pt>
                <c:pt idx="955">
                  <c:v>936.05</c:v>
                </c:pt>
                <c:pt idx="956">
                  <c:v>2383.5129999999999</c:v>
                </c:pt>
                <c:pt idx="957">
                  <c:v>48.634</c:v>
                </c:pt>
                <c:pt idx="958">
                  <c:v>48.634</c:v>
                </c:pt>
                <c:pt idx="959">
                  <c:v>1480.35</c:v>
                </c:pt>
                <c:pt idx="960">
                  <c:v>0</c:v>
                </c:pt>
                <c:pt idx="961">
                  <c:v>1480.35</c:v>
                </c:pt>
                <c:pt idx="962">
                  <c:v>0</c:v>
                </c:pt>
                <c:pt idx="963">
                  <c:v>0</c:v>
                </c:pt>
                <c:pt idx="964">
                  <c:v>198.393</c:v>
                </c:pt>
                <c:pt idx="965">
                  <c:v>10.855</c:v>
                </c:pt>
                <c:pt idx="966">
                  <c:v>187.53800000000001</c:v>
                </c:pt>
                <c:pt idx="967">
                  <c:v>1249.6310000000001</c:v>
                </c:pt>
                <c:pt idx="968">
                  <c:v>1138.905</c:v>
                </c:pt>
                <c:pt idx="969">
                  <c:v>0</c:v>
                </c:pt>
                <c:pt idx="970">
                  <c:v>1138.905</c:v>
                </c:pt>
                <c:pt idx="971">
                  <c:v>0</c:v>
                </c:pt>
                <c:pt idx="972">
                  <c:v>0</c:v>
                </c:pt>
                <c:pt idx="973">
                  <c:v>110.726</c:v>
                </c:pt>
                <c:pt idx="974">
                  <c:v>110.726</c:v>
                </c:pt>
                <c:pt idx="975">
                  <c:v>878.60900000000004</c:v>
                </c:pt>
                <c:pt idx="976">
                  <c:v>132.494</c:v>
                </c:pt>
                <c:pt idx="977">
                  <c:v>0</c:v>
                </c:pt>
                <c:pt idx="978">
                  <c:v>132.494</c:v>
                </c:pt>
                <c:pt idx="979">
                  <c:v>0</c:v>
                </c:pt>
                <c:pt idx="980">
                  <c:v>0</c:v>
                </c:pt>
                <c:pt idx="981">
                  <c:v>76.835999999999999</c:v>
                </c:pt>
                <c:pt idx="982">
                  <c:v>76.835999999999999</c:v>
                </c:pt>
                <c:pt idx="983">
                  <c:v>177.309</c:v>
                </c:pt>
                <c:pt idx="984">
                  <c:v>177.309</c:v>
                </c:pt>
                <c:pt idx="985">
                  <c:v>404.09100000000001</c:v>
                </c:pt>
                <c:pt idx="986">
                  <c:v>404.09100000000001</c:v>
                </c:pt>
                <c:pt idx="987">
                  <c:v>87.878999999999991</c:v>
                </c:pt>
                <c:pt idx="988">
                  <c:v>87.878999999999991</c:v>
                </c:pt>
                <c:pt idx="989">
                  <c:v>67.876000000000005</c:v>
                </c:pt>
                <c:pt idx="990">
                  <c:v>66.945999999999998</c:v>
                </c:pt>
                <c:pt idx="991">
                  <c:v>0</c:v>
                </c:pt>
                <c:pt idx="992">
                  <c:v>66.945999999999998</c:v>
                </c:pt>
                <c:pt idx="993">
                  <c:v>0</c:v>
                </c:pt>
                <c:pt idx="994">
                  <c:v>0</c:v>
                </c:pt>
                <c:pt idx="995">
                  <c:v>0.93</c:v>
                </c:pt>
                <c:pt idx="996">
                  <c:v>0.93</c:v>
                </c:pt>
                <c:pt idx="997">
                  <c:v>5151.6640000000007</c:v>
                </c:pt>
                <c:pt idx="998">
                  <c:v>196.47499999999999</c:v>
                </c:pt>
                <c:pt idx="999">
                  <c:v>0</c:v>
                </c:pt>
                <c:pt idx="1000">
                  <c:v>178.50900000000001</c:v>
                </c:pt>
                <c:pt idx="1001">
                  <c:v>17.966000000000001</c:v>
                </c:pt>
                <c:pt idx="1002">
                  <c:v>0</c:v>
                </c:pt>
                <c:pt idx="1003">
                  <c:v>0</c:v>
                </c:pt>
                <c:pt idx="1004">
                  <c:v>208.85</c:v>
                </c:pt>
                <c:pt idx="1005">
                  <c:v>37.891999999999996</c:v>
                </c:pt>
                <c:pt idx="1006">
                  <c:v>170.958</c:v>
                </c:pt>
                <c:pt idx="1007">
                  <c:v>0</c:v>
                </c:pt>
                <c:pt idx="1008">
                  <c:v>53.429000000000002</c:v>
                </c:pt>
                <c:pt idx="1009">
                  <c:v>53.429000000000002</c:v>
                </c:pt>
                <c:pt idx="1010">
                  <c:v>11.451000000000001</c:v>
                </c:pt>
                <c:pt idx="1011">
                  <c:v>11.451000000000001</c:v>
                </c:pt>
                <c:pt idx="1012">
                  <c:v>13.213000000000001</c:v>
                </c:pt>
                <c:pt idx="1013">
                  <c:v>13.213000000000001</c:v>
                </c:pt>
                <c:pt idx="1014">
                  <c:v>0.39</c:v>
                </c:pt>
                <c:pt idx="1015">
                  <c:v>0.39</c:v>
                </c:pt>
                <c:pt idx="1016">
                  <c:v>50</c:v>
                </c:pt>
                <c:pt idx="1017">
                  <c:v>50</c:v>
                </c:pt>
                <c:pt idx="1018">
                  <c:v>2527.3810000000003</c:v>
                </c:pt>
                <c:pt idx="1019">
                  <c:v>236.45500000000001</c:v>
                </c:pt>
                <c:pt idx="1020">
                  <c:v>2290.9259999999999</c:v>
                </c:pt>
                <c:pt idx="1021">
                  <c:v>2090.4749999999999</c:v>
                </c:pt>
                <c:pt idx="1022">
                  <c:v>236.571</c:v>
                </c:pt>
                <c:pt idx="1023">
                  <c:v>103.946</c:v>
                </c:pt>
                <c:pt idx="1024">
                  <c:v>1749.9580000000001</c:v>
                </c:pt>
                <c:pt idx="1025">
                  <c:v>268.28000000000003</c:v>
                </c:pt>
                <c:pt idx="1026">
                  <c:v>210.12</c:v>
                </c:pt>
                <c:pt idx="1027">
                  <c:v>0</c:v>
                </c:pt>
                <c:pt idx="1028">
                  <c:v>210.12</c:v>
                </c:pt>
                <c:pt idx="1029">
                  <c:v>0</c:v>
                </c:pt>
                <c:pt idx="1030">
                  <c:v>0</c:v>
                </c:pt>
                <c:pt idx="1031">
                  <c:v>0.97</c:v>
                </c:pt>
                <c:pt idx="1032">
                  <c:v>0.97</c:v>
                </c:pt>
                <c:pt idx="1033">
                  <c:v>1.86</c:v>
                </c:pt>
                <c:pt idx="1034">
                  <c:v>1.86</c:v>
                </c:pt>
                <c:pt idx="1035">
                  <c:v>54.567999999999998</c:v>
                </c:pt>
                <c:pt idx="1036">
                  <c:v>15.832000000000001</c:v>
                </c:pt>
                <c:pt idx="1037">
                  <c:v>38.735999999999997</c:v>
                </c:pt>
                <c:pt idx="1038">
                  <c:v>0.76200000000000001</c:v>
                </c:pt>
                <c:pt idx="1039">
                  <c:v>0.76200000000000001</c:v>
                </c:pt>
                <c:pt idx="1041">
                  <c:v>0</c:v>
                </c:pt>
                <c:pt idx="1048">
                  <c:v>77158.631999999998</c:v>
                </c:pt>
                <c:pt idx="1049">
                  <c:v>77158.631999999998</c:v>
                </c:pt>
                <c:pt idx="1050">
                  <c:v>76936.508000000002</c:v>
                </c:pt>
                <c:pt idx="1051">
                  <c:v>8075.6549999999997</c:v>
                </c:pt>
                <c:pt idx="1052">
                  <c:v>68860.853000000003</c:v>
                </c:pt>
                <c:pt idx="1053">
                  <c:v>222.124</c:v>
                </c:pt>
                <c:pt idx="1054">
                  <c:v>222.124</c:v>
                </c:pt>
                <c:pt idx="1055">
                  <c:v>1954.473</c:v>
                </c:pt>
                <c:pt idx="1056">
                  <c:v>1943.1990000000001</c:v>
                </c:pt>
                <c:pt idx="1057">
                  <c:v>144.75</c:v>
                </c:pt>
                <c:pt idx="1058">
                  <c:v>1798.4490000000001</c:v>
                </c:pt>
                <c:pt idx="1059">
                  <c:v>11.273999999999999</c:v>
                </c:pt>
                <c:pt idx="1060">
                  <c:v>11.273999999999999</c:v>
                </c:pt>
                <c:pt idx="1061">
                  <c:v>4575.875</c:v>
                </c:pt>
                <c:pt idx="1062">
                  <c:v>4575.875</c:v>
                </c:pt>
                <c:pt idx="1063">
                  <c:v>458.63299999999992</c:v>
                </c:pt>
                <c:pt idx="1064">
                  <c:v>4117.2420000000002</c:v>
                </c:pt>
                <c:pt idx="1065">
                  <c:v>2272.174</c:v>
                </c:pt>
                <c:pt idx="1066">
                  <c:v>2272.174</c:v>
                </c:pt>
                <c:pt idx="1067" formatCode="#,##0.000">
                  <c:v>233.46899999999999</c:v>
                </c:pt>
                <c:pt idx="1068" formatCode="#,##0.000">
                  <c:v>2038.7050000000002</c:v>
                </c:pt>
                <c:pt idx="1069" formatCode="#,##0.000">
                  <c:v>2452.5819999999999</c:v>
                </c:pt>
                <c:pt idx="1070">
                  <c:v>2452.5819999999999</c:v>
                </c:pt>
                <c:pt idx="1071">
                  <c:v>237.904</c:v>
                </c:pt>
                <c:pt idx="1072">
                  <c:v>2214.6779999999999</c:v>
                </c:pt>
                <c:pt idx="1073">
                  <c:v>1674.9009999999998</c:v>
                </c:pt>
                <c:pt idx="1074">
                  <c:v>1674.9009999999998</c:v>
                </c:pt>
                <c:pt idx="1075">
                  <c:v>136.88400000000001</c:v>
                </c:pt>
                <c:pt idx="1076">
                  <c:v>1538.0169999999998</c:v>
                </c:pt>
                <c:pt idx="1077">
                  <c:v>1376.9380000000001</c:v>
                </c:pt>
                <c:pt idx="1078">
                  <c:v>1376.9380000000001</c:v>
                </c:pt>
                <c:pt idx="1079">
                  <c:v>116.07599999999999</c:v>
                </c:pt>
                <c:pt idx="1080">
                  <c:v>1260.8620000000001</c:v>
                </c:pt>
                <c:pt idx="1081">
                  <c:v>1669.5520000000001</c:v>
                </c:pt>
                <c:pt idx="1082">
                  <c:v>1669.5520000000001</c:v>
                </c:pt>
                <c:pt idx="1083">
                  <c:v>184.64</c:v>
                </c:pt>
                <c:pt idx="1084">
                  <c:v>1484.912</c:v>
                </c:pt>
                <c:pt idx="1085">
                  <c:v>1937.8960000000002</c:v>
                </c:pt>
                <c:pt idx="1086">
                  <c:v>1937.8960000000002</c:v>
                </c:pt>
                <c:pt idx="1087">
                  <c:v>156.06900000000002</c:v>
                </c:pt>
                <c:pt idx="1088">
                  <c:v>1781.827</c:v>
                </c:pt>
                <c:pt idx="1089">
                  <c:v>1433.1399999999999</c:v>
                </c:pt>
                <c:pt idx="1090">
                  <c:v>1433.1399999999999</c:v>
                </c:pt>
                <c:pt idx="1091">
                  <c:v>97.616</c:v>
                </c:pt>
                <c:pt idx="1092">
                  <c:v>1335.5240000000001</c:v>
                </c:pt>
                <c:pt idx="1093">
                  <c:v>1560.4780000000001</c:v>
                </c:pt>
                <c:pt idx="1094">
                  <c:v>1549.2729999999999</c:v>
                </c:pt>
                <c:pt idx="1095">
                  <c:v>118.434</c:v>
                </c:pt>
                <c:pt idx="1096">
                  <c:v>1430.8389999999999</c:v>
                </c:pt>
                <c:pt idx="1097">
                  <c:v>11.205</c:v>
                </c:pt>
                <c:pt idx="1098">
                  <c:v>11.205</c:v>
                </c:pt>
                <c:pt idx="1099">
                  <c:v>1571.3920000000001</c:v>
                </c:pt>
                <c:pt idx="1100">
                  <c:v>1571.3920000000001</c:v>
                </c:pt>
                <c:pt idx="1101">
                  <c:v>102.298</c:v>
                </c:pt>
                <c:pt idx="1102">
                  <c:v>1469.0940000000001</c:v>
                </c:pt>
                <c:pt idx="1103">
                  <c:v>1758.3009999999999</c:v>
                </c:pt>
                <c:pt idx="1104">
                  <c:v>1758.3009999999999</c:v>
                </c:pt>
                <c:pt idx="1105">
                  <c:v>229.89299999999997</c:v>
                </c:pt>
                <c:pt idx="1106">
                  <c:v>1528.4079999999999</c:v>
                </c:pt>
                <c:pt idx="1107">
                  <c:v>1267.78</c:v>
                </c:pt>
                <c:pt idx="1108">
                  <c:v>1267.78</c:v>
                </c:pt>
                <c:pt idx="1109">
                  <c:v>106.63900000000001</c:v>
                </c:pt>
                <c:pt idx="1110">
                  <c:v>1161.1410000000001</c:v>
                </c:pt>
                <c:pt idx="1111" formatCode="#,##0.000">
                  <c:v>2113.3529999999996</c:v>
                </c:pt>
                <c:pt idx="1112" formatCode="#,##0.000">
                  <c:v>2099.7419999999997</c:v>
                </c:pt>
                <c:pt idx="1113" formatCode="#,##0.000">
                  <c:v>227.541</c:v>
                </c:pt>
                <c:pt idx="1114" formatCode="#,##0.000">
                  <c:v>1872.201</c:v>
                </c:pt>
                <c:pt idx="1115" formatCode="#,##0.000">
                  <c:v>13.611000000000001</c:v>
                </c:pt>
                <c:pt idx="1116" formatCode="#,##0.000">
                  <c:v>13.611000000000001</c:v>
                </c:pt>
                <c:pt idx="1117">
                  <c:v>1338.8239999999998</c:v>
                </c:pt>
                <c:pt idx="1118">
                  <c:v>1338.8239999999998</c:v>
                </c:pt>
                <c:pt idx="1119">
                  <c:v>119.44499999999999</c:v>
                </c:pt>
                <c:pt idx="1120">
                  <c:v>1219.3789999999999</c:v>
                </c:pt>
                <c:pt idx="1121">
                  <c:v>1475.2990000000002</c:v>
                </c:pt>
                <c:pt idx="1122">
                  <c:v>1475.2990000000002</c:v>
                </c:pt>
                <c:pt idx="1123">
                  <c:v>119.48100000000002</c:v>
                </c:pt>
                <c:pt idx="1124">
                  <c:v>1355.8180000000002</c:v>
                </c:pt>
                <c:pt idx="1125">
                  <c:v>1668.509</c:v>
                </c:pt>
                <c:pt idx="1126">
                  <c:v>1668.509</c:v>
                </c:pt>
                <c:pt idx="1127">
                  <c:v>144.273</c:v>
                </c:pt>
                <c:pt idx="1128">
                  <c:v>1524.2360000000001</c:v>
                </c:pt>
                <c:pt idx="1129">
                  <c:v>3585.7565</c:v>
                </c:pt>
                <c:pt idx="1130">
                  <c:v>3546.7235000000001</c:v>
                </c:pt>
                <c:pt idx="1131">
                  <c:v>334.55650000000003</c:v>
                </c:pt>
                <c:pt idx="1132">
                  <c:v>3212.1670000000004</c:v>
                </c:pt>
                <c:pt idx="1133">
                  <c:v>39.033000000000001</c:v>
                </c:pt>
                <c:pt idx="1134">
                  <c:v>39.033000000000001</c:v>
                </c:pt>
                <c:pt idx="1135">
                  <c:v>1742.837</c:v>
                </c:pt>
                <c:pt idx="1136">
                  <c:v>1716.2170000000001</c:v>
                </c:pt>
                <c:pt idx="1137">
                  <c:v>131.67700000000002</c:v>
                </c:pt>
                <c:pt idx="1138">
                  <c:v>1584.5400000000002</c:v>
                </c:pt>
                <c:pt idx="1139">
                  <c:v>26.62</c:v>
                </c:pt>
                <c:pt idx="1140">
                  <c:v>26.62</c:v>
                </c:pt>
                <c:pt idx="1141">
                  <c:v>2020.597</c:v>
                </c:pt>
                <c:pt idx="1142">
                  <c:v>2020.597</c:v>
                </c:pt>
                <c:pt idx="1143">
                  <c:v>214.46899999999999</c:v>
                </c:pt>
                <c:pt idx="1144">
                  <c:v>1806.1279999999999</c:v>
                </c:pt>
                <c:pt idx="1145">
                  <c:v>3997.1930000000002</c:v>
                </c:pt>
                <c:pt idx="1146">
                  <c:v>3997.1930000000002</c:v>
                </c:pt>
                <c:pt idx="1147">
                  <c:v>408.16899999999998</c:v>
                </c:pt>
                <c:pt idx="1148">
                  <c:v>3589.0239999999994</c:v>
                </c:pt>
                <c:pt idx="1149">
                  <c:v>2349.9650000000001</c:v>
                </c:pt>
                <c:pt idx="1150">
                  <c:v>2338.143</c:v>
                </c:pt>
                <c:pt idx="1151">
                  <c:v>196.44</c:v>
                </c:pt>
                <c:pt idx="1152">
                  <c:v>2141.703</c:v>
                </c:pt>
                <c:pt idx="1153">
                  <c:v>11.821999999999999</c:v>
                </c:pt>
                <c:pt idx="1154">
                  <c:v>11.821999999999999</c:v>
                </c:pt>
                <c:pt idx="1155">
                  <c:v>22675.895100000005</c:v>
                </c:pt>
                <c:pt idx="1156">
                  <c:v>136.32499999999999</c:v>
                </c:pt>
                <c:pt idx="1157">
                  <c:v>136.32499999999999</c:v>
                </c:pt>
                <c:pt idx="1158">
                  <c:v>134.286</c:v>
                </c:pt>
                <c:pt idx="1159">
                  <c:v>134.00399999999999</c:v>
                </c:pt>
                <c:pt idx="1160">
                  <c:v>0.28199999999999997</c:v>
                </c:pt>
                <c:pt idx="1161">
                  <c:v>2.0389999999999997</c:v>
                </c:pt>
                <c:pt idx="1162">
                  <c:v>2.0389999999999997</c:v>
                </c:pt>
                <c:pt idx="1163">
                  <c:v>906.92999999999984</c:v>
                </c:pt>
                <c:pt idx="1164">
                  <c:v>906.92999999999984</c:v>
                </c:pt>
                <c:pt idx="1165">
                  <c:v>685.36699999999996</c:v>
                </c:pt>
                <c:pt idx="1166">
                  <c:v>0.47199999999999998</c:v>
                </c:pt>
                <c:pt idx="1167">
                  <c:v>684.89499999999998</c:v>
                </c:pt>
                <c:pt idx="1168">
                  <c:v>14.317</c:v>
                </c:pt>
                <c:pt idx="1169">
                  <c:v>14.317</c:v>
                </c:pt>
                <c:pt idx="1170">
                  <c:v>66.730999999999995</c:v>
                </c:pt>
                <c:pt idx="1171">
                  <c:v>65.956999999999994</c:v>
                </c:pt>
                <c:pt idx="1172">
                  <c:v>0.77400000000000002</c:v>
                </c:pt>
                <c:pt idx="1173">
                  <c:v>104.03</c:v>
                </c:pt>
                <c:pt idx="1174">
                  <c:v>104.03</c:v>
                </c:pt>
                <c:pt idx="1175">
                  <c:v>36.484999999999999</c:v>
                </c:pt>
                <c:pt idx="1176">
                  <c:v>36.484999999999999</c:v>
                </c:pt>
                <c:pt idx="1177">
                  <c:v>141.30000000000001</c:v>
                </c:pt>
                <c:pt idx="1178">
                  <c:v>141.30000000000001</c:v>
                </c:pt>
                <c:pt idx="1179">
                  <c:v>114.32</c:v>
                </c:pt>
                <c:pt idx="1180">
                  <c:v>113.937</c:v>
                </c:pt>
                <c:pt idx="1181">
                  <c:v>0.38300000000000001</c:v>
                </c:pt>
                <c:pt idx="1182">
                  <c:v>11.996</c:v>
                </c:pt>
                <c:pt idx="1183">
                  <c:v>11.996</c:v>
                </c:pt>
                <c:pt idx="1184">
                  <c:v>2.9929999999999999</c:v>
                </c:pt>
                <c:pt idx="1185">
                  <c:v>2.9929999999999999</c:v>
                </c:pt>
                <c:pt idx="1186">
                  <c:v>7.5370000000000008</c:v>
                </c:pt>
                <c:pt idx="1187">
                  <c:v>7.5370000000000008</c:v>
                </c:pt>
                <c:pt idx="1188">
                  <c:v>0.2</c:v>
                </c:pt>
                <c:pt idx="1189">
                  <c:v>0.2</c:v>
                </c:pt>
                <c:pt idx="1190">
                  <c:v>4.2539999999999996</c:v>
                </c:pt>
                <c:pt idx="1191">
                  <c:v>4.2539999999999996</c:v>
                </c:pt>
                <c:pt idx="1192">
                  <c:v>206.90099999999998</c:v>
                </c:pt>
                <c:pt idx="1193">
                  <c:v>206.90099999999998</c:v>
                </c:pt>
                <c:pt idx="1194">
                  <c:v>165.381</c:v>
                </c:pt>
                <c:pt idx="1195">
                  <c:v>163.864</c:v>
                </c:pt>
                <c:pt idx="1196">
                  <c:v>1</c:v>
                </c:pt>
                <c:pt idx="1197">
                  <c:v>0.51700000000000002</c:v>
                </c:pt>
                <c:pt idx="1198">
                  <c:v>26.786999999999999</c:v>
                </c:pt>
                <c:pt idx="1199">
                  <c:v>26.786999999999999</c:v>
                </c:pt>
                <c:pt idx="1200">
                  <c:v>8.8490000000000002</c:v>
                </c:pt>
                <c:pt idx="1201">
                  <c:v>8.8490000000000002</c:v>
                </c:pt>
                <c:pt idx="1202">
                  <c:v>3.911</c:v>
                </c:pt>
                <c:pt idx="1203">
                  <c:v>3.911</c:v>
                </c:pt>
                <c:pt idx="1204">
                  <c:v>0.8</c:v>
                </c:pt>
                <c:pt idx="1205">
                  <c:v>0.8</c:v>
                </c:pt>
                <c:pt idx="1206">
                  <c:v>1.173</c:v>
                </c:pt>
                <c:pt idx="1207">
                  <c:v>1.173</c:v>
                </c:pt>
                <c:pt idx="1208">
                  <c:v>140.38800000000001</c:v>
                </c:pt>
                <c:pt idx="1209">
                  <c:v>140.38800000000001</c:v>
                </c:pt>
                <c:pt idx="1210">
                  <c:v>121.59</c:v>
                </c:pt>
                <c:pt idx="1211">
                  <c:v>119.75600000000001</c:v>
                </c:pt>
                <c:pt idx="1212">
                  <c:v>1.486</c:v>
                </c:pt>
                <c:pt idx="1213">
                  <c:v>0.34799999999999998</c:v>
                </c:pt>
                <c:pt idx="1214">
                  <c:v>7.1099999999999994</c:v>
                </c:pt>
                <c:pt idx="1215">
                  <c:v>7.1099999999999994</c:v>
                </c:pt>
                <c:pt idx="1216">
                  <c:v>2.3050000000000002</c:v>
                </c:pt>
                <c:pt idx="1217">
                  <c:v>2.3050000000000002</c:v>
                </c:pt>
                <c:pt idx="1218">
                  <c:v>4.8599999999999994</c:v>
                </c:pt>
                <c:pt idx="1219">
                  <c:v>4.8599999999999994</c:v>
                </c:pt>
                <c:pt idx="1220">
                  <c:v>1.7020000000000002</c:v>
                </c:pt>
                <c:pt idx="1221">
                  <c:v>1.7020000000000002</c:v>
                </c:pt>
                <c:pt idx="1222">
                  <c:v>2.8210000000000002</c:v>
                </c:pt>
                <c:pt idx="1223">
                  <c:v>2.8210000000000002</c:v>
                </c:pt>
                <c:pt idx="1224">
                  <c:v>149.952</c:v>
                </c:pt>
                <c:pt idx="1225">
                  <c:v>149.952</c:v>
                </c:pt>
                <c:pt idx="1226">
                  <c:v>118.303</c:v>
                </c:pt>
                <c:pt idx="1227">
                  <c:v>114.626</c:v>
                </c:pt>
                <c:pt idx="1228">
                  <c:v>3.3130000000000002</c:v>
                </c:pt>
                <c:pt idx="1229">
                  <c:v>0.36399999999999999</c:v>
                </c:pt>
                <c:pt idx="1230">
                  <c:v>8.6470000000000002</c:v>
                </c:pt>
                <c:pt idx="1231">
                  <c:v>8.6470000000000002</c:v>
                </c:pt>
                <c:pt idx="1232">
                  <c:v>9.3169999999999984</c:v>
                </c:pt>
                <c:pt idx="1233">
                  <c:v>9.3169999999999984</c:v>
                </c:pt>
                <c:pt idx="1234">
                  <c:v>10.404</c:v>
                </c:pt>
                <c:pt idx="1235">
                  <c:v>10.404</c:v>
                </c:pt>
                <c:pt idx="1236">
                  <c:v>0.754</c:v>
                </c:pt>
                <c:pt idx="1237">
                  <c:v>0.754</c:v>
                </c:pt>
                <c:pt idx="1238">
                  <c:v>2.5270000000000001</c:v>
                </c:pt>
                <c:pt idx="1239">
                  <c:v>2.5270000000000001</c:v>
                </c:pt>
                <c:pt idx="1240">
                  <c:v>137.41199999999998</c:v>
                </c:pt>
                <c:pt idx="1241">
                  <c:v>137.41199999999998</c:v>
                </c:pt>
                <c:pt idx="1242">
                  <c:v>122.67599999999999</c:v>
                </c:pt>
                <c:pt idx="1243">
                  <c:v>121.64399999999999</c:v>
                </c:pt>
                <c:pt idx="1244">
                  <c:v>0.67900000000000005</c:v>
                </c:pt>
                <c:pt idx="1245">
                  <c:v>0.35299999999999998</c:v>
                </c:pt>
                <c:pt idx="1246">
                  <c:v>8.2080000000000002</c:v>
                </c:pt>
                <c:pt idx="1247">
                  <c:v>8.2080000000000002</c:v>
                </c:pt>
                <c:pt idx="1248">
                  <c:v>1.131</c:v>
                </c:pt>
                <c:pt idx="1249">
                  <c:v>1.131</c:v>
                </c:pt>
                <c:pt idx="1250">
                  <c:v>3.649</c:v>
                </c:pt>
                <c:pt idx="1251">
                  <c:v>3.649</c:v>
                </c:pt>
                <c:pt idx="1252">
                  <c:v>1.3129999999999999</c:v>
                </c:pt>
                <c:pt idx="1253">
                  <c:v>1.3129999999999999</c:v>
                </c:pt>
                <c:pt idx="1254">
                  <c:v>0.435</c:v>
                </c:pt>
                <c:pt idx="1255">
                  <c:v>0.435</c:v>
                </c:pt>
                <c:pt idx="1256">
                  <c:v>234.38</c:v>
                </c:pt>
                <c:pt idx="1257">
                  <c:v>234.38</c:v>
                </c:pt>
                <c:pt idx="1258">
                  <c:v>155.61799999999999</c:v>
                </c:pt>
                <c:pt idx="1259">
                  <c:v>155.17599999999999</c:v>
                </c:pt>
                <c:pt idx="1260">
                  <c:v>0.442</c:v>
                </c:pt>
                <c:pt idx="1261">
                  <c:v>39.514999999999993</c:v>
                </c:pt>
                <c:pt idx="1262">
                  <c:v>39.514999999999993</c:v>
                </c:pt>
                <c:pt idx="1263">
                  <c:v>8.4809999999999999</c:v>
                </c:pt>
                <c:pt idx="1264">
                  <c:v>8.4809999999999999</c:v>
                </c:pt>
                <c:pt idx="1265">
                  <c:v>20.956</c:v>
                </c:pt>
                <c:pt idx="1266">
                  <c:v>20.956</c:v>
                </c:pt>
                <c:pt idx="1267">
                  <c:v>2</c:v>
                </c:pt>
                <c:pt idx="1268">
                  <c:v>2</c:v>
                </c:pt>
                <c:pt idx="1269">
                  <c:v>7.8100000000000005</c:v>
                </c:pt>
                <c:pt idx="1270">
                  <c:v>7.8100000000000005</c:v>
                </c:pt>
                <c:pt idx="1271">
                  <c:v>218.79400000000001</c:v>
                </c:pt>
                <c:pt idx="1272">
                  <c:v>218.79400000000001</c:v>
                </c:pt>
                <c:pt idx="1273">
                  <c:v>141.971</c:v>
                </c:pt>
                <c:pt idx="1274">
                  <c:v>141.6</c:v>
                </c:pt>
                <c:pt idx="1275">
                  <c:v>0.371</c:v>
                </c:pt>
                <c:pt idx="1276">
                  <c:v>45.951000000000001</c:v>
                </c:pt>
                <c:pt idx="1277">
                  <c:v>45.951000000000001</c:v>
                </c:pt>
                <c:pt idx="1278">
                  <c:v>5.902000000000001</c:v>
                </c:pt>
                <c:pt idx="1279">
                  <c:v>5.902000000000001</c:v>
                </c:pt>
                <c:pt idx="1280">
                  <c:v>19.569000000000003</c:v>
                </c:pt>
                <c:pt idx="1281">
                  <c:v>19.569000000000003</c:v>
                </c:pt>
                <c:pt idx="1282">
                  <c:v>1.1499999999999999</c:v>
                </c:pt>
                <c:pt idx="1283">
                  <c:v>1.1499999999999999</c:v>
                </c:pt>
                <c:pt idx="1284">
                  <c:v>4.2510000000000003</c:v>
                </c:pt>
                <c:pt idx="1285">
                  <c:v>4.2510000000000003</c:v>
                </c:pt>
                <c:pt idx="1286">
                  <c:v>144.756</c:v>
                </c:pt>
                <c:pt idx="1287">
                  <c:v>144.756</c:v>
                </c:pt>
                <c:pt idx="1288">
                  <c:v>121.42500000000001</c:v>
                </c:pt>
                <c:pt idx="1289">
                  <c:v>119.95</c:v>
                </c:pt>
                <c:pt idx="1290">
                  <c:v>0.94599999999999995</c:v>
                </c:pt>
                <c:pt idx="1291">
                  <c:v>0.52900000000000003</c:v>
                </c:pt>
                <c:pt idx="1292">
                  <c:v>7.3900000000000006</c:v>
                </c:pt>
                <c:pt idx="1293">
                  <c:v>7.3900000000000006</c:v>
                </c:pt>
                <c:pt idx="1294">
                  <c:v>5.3999999999999995</c:v>
                </c:pt>
                <c:pt idx="1295">
                  <c:v>5.3999999999999995</c:v>
                </c:pt>
                <c:pt idx="1296">
                  <c:v>5.0540000000000003</c:v>
                </c:pt>
                <c:pt idx="1297">
                  <c:v>5.0540000000000003</c:v>
                </c:pt>
                <c:pt idx="1298">
                  <c:v>2.9689999999999999</c:v>
                </c:pt>
                <c:pt idx="1299">
                  <c:v>2.9689999999999999</c:v>
                </c:pt>
                <c:pt idx="1300">
                  <c:v>2.5179999999999998</c:v>
                </c:pt>
                <c:pt idx="1301">
                  <c:v>2.5179999999999998</c:v>
                </c:pt>
                <c:pt idx="1302">
                  <c:v>134.40600000000001</c:v>
                </c:pt>
                <c:pt idx="1303">
                  <c:v>134.40600000000001</c:v>
                </c:pt>
                <c:pt idx="1304">
                  <c:v>114.03999999999999</c:v>
                </c:pt>
                <c:pt idx="1305">
                  <c:v>113.64399999999999</c:v>
                </c:pt>
                <c:pt idx="1306">
                  <c:v>0.39600000000000002</c:v>
                </c:pt>
                <c:pt idx="1307">
                  <c:v>5.58</c:v>
                </c:pt>
                <c:pt idx="1308">
                  <c:v>5.58</c:v>
                </c:pt>
                <c:pt idx="1309">
                  <c:v>4.5650000000000004</c:v>
                </c:pt>
                <c:pt idx="1310">
                  <c:v>4.5650000000000004</c:v>
                </c:pt>
                <c:pt idx="1311">
                  <c:v>9.3190000000000008</c:v>
                </c:pt>
                <c:pt idx="1312">
                  <c:v>9.3190000000000008</c:v>
                </c:pt>
                <c:pt idx="1313">
                  <c:v>0.90199999999999991</c:v>
                </c:pt>
                <c:pt idx="1314">
                  <c:v>0.90199999999999991</c:v>
                </c:pt>
                <c:pt idx="1315">
                  <c:v>166.886</c:v>
                </c:pt>
                <c:pt idx="1316">
                  <c:v>166.886</c:v>
                </c:pt>
                <c:pt idx="1317">
                  <c:v>135.43299999999999</c:v>
                </c:pt>
                <c:pt idx="1318">
                  <c:v>131.10500000000002</c:v>
                </c:pt>
                <c:pt idx="1319">
                  <c:v>3.871</c:v>
                </c:pt>
                <c:pt idx="1320">
                  <c:v>0.45700000000000002</c:v>
                </c:pt>
                <c:pt idx="1321">
                  <c:v>13.284000000000001</c:v>
                </c:pt>
                <c:pt idx="1322">
                  <c:v>13.284000000000001</c:v>
                </c:pt>
                <c:pt idx="1323">
                  <c:v>3.1930000000000005</c:v>
                </c:pt>
                <c:pt idx="1324">
                  <c:v>3.1930000000000005</c:v>
                </c:pt>
                <c:pt idx="1325">
                  <c:v>13.579000000000001</c:v>
                </c:pt>
                <c:pt idx="1326">
                  <c:v>13.579000000000001</c:v>
                </c:pt>
                <c:pt idx="1327">
                  <c:v>0.3</c:v>
                </c:pt>
                <c:pt idx="1328">
                  <c:v>0.3</c:v>
                </c:pt>
                <c:pt idx="1329">
                  <c:v>1.097</c:v>
                </c:pt>
                <c:pt idx="1330">
                  <c:v>1.097</c:v>
                </c:pt>
                <c:pt idx="1331">
                  <c:v>144.74</c:v>
                </c:pt>
                <c:pt idx="1332">
                  <c:v>144.74</c:v>
                </c:pt>
                <c:pt idx="1333">
                  <c:v>118.70400000000001</c:v>
                </c:pt>
                <c:pt idx="1334">
                  <c:v>116.887</c:v>
                </c:pt>
                <c:pt idx="1335">
                  <c:v>1.4410000000000001</c:v>
                </c:pt>
                <c:pt idx="1336">
                  <c:v>0.376</c:v>
                </c:pt>
                <c:pt idx="1337">
                  <c:v>6.726</c:v>
                </c:pt>
                <c:pt idx="1338">
                  <c:v>6.726</c:v>
                </c:pt>
                <c:pt idx="1339">
                  <c:v>3.8849999999999998</c:v>
                </c:pt>
                <c:pt idx="1340">
                  <c:v>3.8849999999999998</c:v>
                </c:pt>
                <c:pt idx="1341">
                  <c:v>12.321</c:v>
                </c:pt>
                <c:pt idx="1342">
                  <c:v>12.321</c:v>
                </c:pt>
                <c:pt idx="1343">
                  <c:v>1.29</c:v>
                </c:pt>
                <c:pt idx="1344">
                  <c:v>1.29</c:v>
                </c:pt>
                <c:pt idx="1345">
                  <c:v>1.8140000000000001</c:v>
                </c:pt>
                <c:pt idx="1346">
                  <c:v>1.8140000000000001</c:v>
                </c:pt>
                <c:pt idx="1347">
                  <c:v>180.15609999999998</c:v>
                </c:pt>
                <c:pt idx="1348">
                  <c:v>180.15609999999998</c:v>
                </c:pt>
                <c:pt idx="1349">
                  <c:v>138.601</c:v>
                </c:pt>
                <c:pt idx="1350">
                  <c:v>137.541</c:v>
                </c:pt>
                <c:pt idx="1351">
                  <c:v>0.69099999999999995</c:v>
                </c:pt>
                <c:pt idx="1352">
                  <c:v>0.36899999999999999</c:v>
                </c:pt>
                <c:pt idx="1353">
                  <c:v>22.439</c:v>
                </c:pt>
                <c:pt idx="1354">
                  <c:v>22.439</c:v>
                </c:pt>
                <c:pt idx="1355">
                  <c:v>3.5710000000000002</c:v>
                </c:pt>
                <c:pt idx="1356">
                  <c:v>3.5710000000000002</c:v>
                </c:pt>
                <c:pt idx="1357">
                  <c:v>11.2491</c:v>
                </c:pt>
                <c:pt idx="1358">
                  <c:v>11.2491</c:v>
                </c:pt>
                <c:pt idx="1359">
                  <c:v>0.15</c:v>
                </c:pt>
                <c:pt idx="1360">
                  <c:v>0.15</c:v>
                </c:pt>
                <c:pt idx="1361">
                  <c:v>4.1459999999999999</c:v>
                </c:pt>
                <c:pt idx="1362">
                  <c:v>4.1459999999999999</c:v>
                </c:pt>
                <c:pt idx="1363">
                  <c:v>574.97900000000004</c:v>
                </c:pt>
                <c:pt idx="1364">
                  <c:v>574.97900000000004</c:v>
                </c:pt>
                <c:pt idx="1365">
                  <c:v>253.00500000000002</c:v>
                </c:pt>
                <c:pt idx="1366">
                  <c:v>252.24400000000003</c:v>
                </c:pt>
                <c:pt idx="1367">
                  <c:v>0.76100000000000001</c:v>
                </c:pt>
                <c:pt idx="1368">
                  <c:v>136.01500000000001</c:v>
                </c:pt>
                <c:pt idx="1369">
                  <c:v>136.01500000000001</c:v>
                </c:pt>
                <c:pt idx="1370">
                  <c:v>25.417000000000002</c:v>
                </c:pt>
                <c:pt idx="1371">
                  <c:v>25.417000000000002</c:v>
                </c:pt>
                <c:pt idx="1372">
                  <c:v>103.36499999999999</c:v>
                </c:pt>
                <c:pt idx="1373">
                  <c:v>103.36499999999999</c:v>
                </c:pt>
                <c:pt idx="1374">
                  <c:v>5.5180000000000007</c:v>
                </c:pt>
                <c:pt idx="1375">
                  <c:v>5.5180000000000007</c:v>
                </c:pt>
                <c:pt idx="1376">
                  <c:v>10.953999999999999</c:v>
                </c:pt>
                <c:pt idx="1377">
                  <c:v>10.953999999999999</c:v>
                </c:pt>
                <c:pt idx="1378">
                  <c:v>46.222999999999999</c:v>
                </c:pt>
                <c:pt idx="1379">
                  <c:v>46.222999999999999</c:v>
                </c:pt>
                <c:pt idx="1380">
                  <c:v>242.56499999999997</c:v>
                </c:pt>
                <c:pt idx="1381">
                  <c:v>242.56499999999997</c:v>
                </c:pt>
                <c:pt idx="1382">
                  <c:v>176.506</c:v>
                </c:pt>
                <c:pt idx="1383">
                  <c:v>174.71800000000002</c:v>
                </c:pt>
                <c:pt idx="1384">
                  <c:v>1.3</c:v>
                </c:pt>
                <c:pt idx="1385">
                  <c:v>0.48799999999999999</c:v>
                </c:pt>
                <c:pt idx="1386">
                  <c:v>30.112999999999996</c:v>
                </c:pt>
                <c:pt idx="1387">
                  <c:v>30.112999999999996</c:v>
                </c:pt>
                <c:pt idx="1388">
                  <c:v>7.367</c:v>
                </c:pt>
                <c:pt idx="1389">
                  <c:v>7.367</c:v>
                </c:pt>
                <c:pt idx="1390">
                  <c:v>21.878999999999998</c:v>
                </c:pt>
                <c:pt idx="1391">
                  <c:v>21.878999999999998</c:v>
                </c:pt>
                <c:pt idx="1392">
                  <c:v>4.4960000000000004</c:v>
                </c:pt>
                <c:pt idx="1393">
                  <c:v>4.4960000000000004</c:v>
                </c:pt>
                <c:pt idx="1394">
                  <c:v>2.2040000000000002</c:v>
                </c:pt>
                <c:pt idx="1395">
                  <c:v>2.2040000000000002</c:v>
                </c:pt>
                <c:pt idx="1396">
                  <c:v>3776.5529999999999</c:v>
                </c:pt>
                <c:pt idx="1397">
                  <c:v>3776.5530000000003</c:v>
                </c:pt>
                <c:pt idx="1398">
                  <c:v>323.14200000000005</c:v>
                </c:pt>
                <c:pt idx="1399">
                  <c:v>288.88000000000005</c:v>
                </c:pt>
                <c:pt idx="1400">
                  <c:v>33.543999999999997</c:v>
                </c:pt>
                <c:pt idx="1401">
                  <c:v>0.71799999999999997</c:v>
                </c:pt>
                <c:pt idx="1402">
                  <c:v>1189.72</c:v>
                </c:pt>
                <c:pt idx="1403">
                  <c:v>152.696</c:v>
                </c:pt>
                <c:pt idx="1404">
                  <c:v>36.930999999999997</c:v>
                </c:pt>
                <c:pt idx="1405">
                  <c:v>1000.0930000000001</c:v>
                </c:pt>
                <c:pt idx="1406">
                  <c:v>4.8719999999999999</c:v>
                </c:pt>
                <c:pt idx="1407">
                  <c:v>4.8719999999999999</c:v>
                </c:pt>
                <c:pt idx="1408">
                  <c:v>446.267</c:v>
                </c:pt>
                <c:pt idx="1409">
                  <c:v>446.267</c:v>
                </c:pt>
                <c:pt idx="1410">
                  <c:v>26.21</c:v>
                </c:pt>
                <c:pt idx="1411">
                  <c:v>22.810000000000002</c:v>
                </c:pt>
                <c:pt idx="1412">
                  <c:v>3.4</c:v>
                </c:pt>
                <c:pt idx="1413">
                  <c:v>2.3080000000000003</c:v>
                </c:pt>
                <c:pt idx="1414">
                  <c:v>1.5230000000000001</c:v>
                </c:pt>
                <c:pt idx="1415">
                  <c:v>0.78500000000000003</c:v>
                </c:pt>
                <c:pt idx="1416">
                  <c:v>1699.914</c:v>
                </c:pt>
                <c:pt idx="1417">
                  <c:v>157.77000000000001</c:v>
                </c:pt>
                <c:pt idx="1418">
                  <c:v>650.30899999999997</c:v>
                </c:pt>
                <c:pt idx="1419">
                  <c:v>874.61299999999994</c:v>
                </c:pt>
                <c:pt idx="1420">
                  <c:v>17.222000000000001</c:v>
                </c:pt>
                <c:pt idx="1421">
                  <c:v>1.35</c:v>
                </c:pt>
                <c:pt idx="1422">
                  <c:v>1.35</c:v>
                </c:pt>
                <c:pt idx="1423">
                  <c:v>82.77000000000001</c:v>
                </c:pt>
                <c:pt idx="1424">
                  <c:v>82.77000000000001</c:v>
                </c:pt>
                <c:pt idx="1425">
                  <c:v>708.68100000000004</c:v>
                </c:pt>
                <c:pt idx="1426">
                  <c:v>708.68100000000004</c:v>
                </c:pt>
                <c:pt idx="1427">
                  <c:v>708.68100000000004</c:v>
                </c:pt>
                <c:pt idx="1428">
                  <c:v>23.741</c:v>
                </c:pt>
                <c:pt idx="1429">
                  <c:v>646.97299999999996</c:v>
                </c:pt>
                <c:pt idx="1430">
                  <c:v>32.234000000000002</c:v>
                </c:pt>
                <c:pt idx="1431">
                  <c:v>5.7329999999999997</c:v>
                </c:pt>
                <c:pt idx="1432">
                  <c:v>182.08600000000001</c:v>
                </c:pt>
                <c:pt idx="1433">
                  <c:v>182.08600000000001</c:v>
                </c:pt>
                <c:pt idx="1434">
                  <c:v>180.73599999999999</c:v>
                </c:pt>
                <c:pt idx="1435">
                  <c:v>179.95099999999999</c:v>
                </c:pt>
                <c:pt idx="1436">
                  <c:v>0.78500000000000003</c:v>
                </c:pt>
                <c:pt idx="1437">
                  <c:v>1.35</c:v>
                </c:pt>
                <c:pt idx="1438">
                  <c:v>1.35</c:v>
                </c:pt>
                <c:pt idx="1439">
                  <c:v>100.044</c:v>
                </c:pt>
                <c:pt idx="1440">
                  <c:v>100.044</c:v>
                </c:pt>
                <c:pt idx="1441">
                  <c:v>60.112000000000002</c:v>
                </c:pt>
                <c:pt idx="1442">
                  <c:v>59.893999999999998</c:v>
                </c:pt>
                <c:pt idx="1443">
                  <c:v>0.218</c:v>
                </c:pt>
                <c:pt idx="1444">
                  <c:v>39.932000000000002</c:v>
                </c:pt>
                <c:pt idx="1445">
                  <c:v>39.932000000000002</c:v>
                </c:pt>
                <c:pt idx="1446">
                  <c:v>85.308999999999997</c:v>
                </c:pt>
                <c:pt idx="1447">
                  <c:v>85.308999999999997</c:v>
                </c:pt>
                <c:pt idx="1448">
                  <c:v>85.308999999999997</c:v>
                </c:pt>
                <c:pt idx="1449">
                  <c:v>84.556000000000012</c:v>
                </c:pt>
                <c:pt idx="1450">
                  <c:v>0.753</c:v>
                </c:pt>
                <c:pt idx="1452">
                  <c:v>903.81700000000001</c:v>
                </c:pt>
                <c:pt idx="1453">
                  <c:v>903.81700000000001</c:v>
                </c:pt>
                <c:pt idx="1454">
                  <c:v>92.84</c:v>
                </c:pt>
                <c:pt idx="1455">
                  <c:v>92.533999999999992</c:v>
                </c:pt>
                <c:pt idx="1456">
                  <c:v>0.30599999999999999</c:v>
                </c:pt>
                <c:pt idx="1457">
                  <c:v>740.822</c:v>
                </c:pt>
                <c:pt idx="1458">
                  <c:v>6.4619999999999997</c:v>
                </c:pt>
                <c:pt idx="1459">
                  <c:v>727.91100000000006</c:v>
                </c:pt>
                <c:pt idx="1460">
                  <c:v>6.4489999999999998</c:v>
                </c:pt>
                <c:pt idx="1461">
                  <c:v>18.783999999999999</c:v>
                </c:pt>
                <c:pt idx="1462">
                  <c:v>18.783999999999999</c:v>
                </c:pt>
                <c:pt idx="1463">
                  <c:v>50.021000000000001</c:v>
                </c:pt>
                <c:pt idx="1464">
                  <c:v>50.021000000000001</c:v>
                </c:pt>
                <c:pt idx="1465">
                  <c:v>1.35</c:v>
                </c:pt>
                <c:pt idx="1466">
                  <c:v>1.35</c:v>
                </c:pt>
                <c:pt idx="1469">
                  <c:v>409.81500000000005</c:v>
                </c:pt>
                <c:pt idx="1470">
                  <c:v>409.81500000000005</c:v>
                </c:pt>
                <c:pt idx="1471">
                  <c:v>409.81500000000005</c:v>
                </c:pt>
                <c:pt idx="1472">
                  <c:v>6.9889999999999999</c:v>
                </c:pt>
                <c:pt idx="1473">
                  <c:v>398.43199999999996</c:v>
                </c:pt>
                <c:pt idx="1474">
                  <c:v>4.3940000000000001</c:v>
                </c:pt>
                <c:pt idx="1475">
                  <c:v>42.430999999999997</c:v>
                </c:pt>
                <c:pt idx="1476">
                  <c:v>42.430999999999997</c:v>
                </c:pt>
                <c:pt idx="1477">
                  <c:v>42.430999999999997</c:v>
                </c:pt>
                <c:pt idx="1478">
                  <c:v>41.944999999999993</c:v>
                </c:pt>
                <c:pt idx="1479">
                  <c:v>0.48599999999999999</c:v>
                </c:pt>
                <c:pt idx="1480">
                  <c:v>81.486000000000004</c:v>
                </c:pt>
                <c:pt idx="1481">
                  <c:v>81.486000000000004</c:v>
                </c:pt>
                <c:pt idx="1482">
                  <c:v>81.486000000000004</c:v>
                </c:pt>
                <c:pt idx="1483">
                  <c:v>81.486000000000004</c:v>
                </c:pt>
                <c:pt idx="1484">
                  <c:v>3422.8240000000005</c:v>
                </c:pt>
                <c:pt idx="1485">
                  <c:v>3422.8240000000005</c:v>
                </c:pt>
                <c:pt idx="1486">
                  <c:v>258.82900000000001</c:v>
                </c:pt>
                <c:pt idx="1487">
                  <c:v>258.673</c:v>
                </c:pt>
                <c:pt idx="1488">
                  <c:v>0.156</c:v>
                </c:pt>
                <c:pt idx="1489">
                  <c:v>6.2480000000000002</c:v>
                </c:pt>
                <c:pt idx="1490">
                  <c:v>6.2480000000000002</c:v>
                </c:pt>
                <c:pt idx="1491">
                  <c:v>88.615000000000009</c:v>
                </c:pt>
                <c:pt idx="1492">
                  <c:v>88.615000000000009</c:v>
                </c:pt>
                <c:pt idx="1493">
                  <c:v>10.856000000000002</c:v>
                </c:pt>
                <c:pt idx="1494">
                  <c:v>10.856000000000002</c:v>
                </c:pt>
                <c:pt idx="1495">
                  <c:v>37.485999999999997</c:v>
                </c:pt>
                <c:pt idx="1496">
                  <c:v>37.485999999999997</c:v>
                </c:pt>
                <c:pt idx="1497">
                  <c:v>6.05</c:v>
                </c:pt>
                <c:pt idx="1498">
                  <c:v>6.05</c:v>
                </c:pt>
                <c:pt idx="1499">
                  <c:v>132.97399999999999</c:v>
                </c:pt>
                <c:pt idx="1500">
                  <c:v>132.97399999999999</c:v>
                </c:pt>
                <c:pt idx="1501">
                  <c:v>4.6479999999999997</c:v>
                </c:pt>
                <c:pt idx="1502">
                  <c:v>4.6479999999999997</c:v>
                </c:pt>
                <c:pt idx="1503">
                  <c:v>4.5960000000000001</c:v>
                </c:pt>
                <c:pt idx="1504">
                  <c:v>4.5960000000000001</c:v>
                </c:pt>
                <c:pt idx="1505">
                  <c:v>2653.998</c:v>
                </c:pt>
                <c:pt idx="1506">
                  <c:v>213.99600000000001</c:v>
                </c:pt>
                <c:pt idx="1507">
                  <c:v>2440.002</c:v>
                </c:pt>
                <c:pt idx="1508">
                  <c:v>262.3</c:v>
                </c:pt>
                <c:pt idx="1509">
                  <c:v>155.68899999999999</c:v>
                </c:pt>
                <c:pt idx="1510">
                  <c:v>155.68899999999999</c:v>
                </c:pt>
                <c:pt idx="1511">
                  <c:v>62.835000000000008</c:v>
                </c:pt>
                <c:pt idx="1512">
                  <c:v>62.835000000000008</c:v>
                </c:pt>
                <c:pt idx="1513">
                  <c:v>235.53899999999999</c:v>
                </c:pt>
                <c:pt idx="1514">
                  <c:v>235.53899999999999</c:v>
                </c:pt>
                <c:pt idx="1515">
                  <c:v>234.18899999999999</c:v>
                </c:pt>
                <c:pt idx="1516">
                  <c:v>233.102</c:v>
                </c:pt>
                <c:pt idx="1517">
                  <c:v>1.087</c:v>
                </c:pt>
                <c:pt idx="1518">
                  <c:v>1.35</c:v>
                </c:pt>
                <c:pt idx="1519">
                  <c:v>1.35</c:v>
                </c:pt>
                <c:pt idx="1520">
                  <c:v>3004.723</c:v>
                </c:pt>
                <c:pt idx="1521">
                  <c:v>3004.723</c:v>
                </c:pt>
                <c:pt idx="1522">
                  <c:v>149.98699999999999</c:v>
                </c:pt>
                <c:pt idx="1523">
                  <c:v>149.255</c:v>
                </c:pt>
                <c:pt idx="1524">
                  <c:v>0.73199999999999998</c:v>
                </c:pt>
                <c:pt idx="1525">
                  <c:v>8.1669999999999998</c:v>
                </c:pt>
                <c:pt idx="1526">
                  <c:v>8.1669999999999998</c:v>
                </c:pt>
                <c:pt idx="1527">
                  <c:v>851.69599999999991</c:v>
                </c:pt>
                <c:pt idx="1528">
                  <c:v>246.21899999999999</c:v>
                </c:pt>
                <c:pt idx="1529">
                  <c:v>89.384999999999991</c:v>
                </c:pt>
                <c:pt idx="1530">
                  <c:v>220.78300000000002</c:v>
                </c:pt>
                <c:pt idx="1531">
                  <c:v>295.30899999999997</c:v>
                </c:pt>
                <c:pt idx="1532">
                  <c:v>30.076000000000001</c:v>
                </c:pt>
                <c:pt idx="1533">
                  <c:v>30.076000000000001</c:v>
                </c:pt>
                <c:pt idx="1534">
                  <c:v>26.469000000000001</c:v>
                </c:pt>
                <c:pt idx="1535">
                  <c:v>26.469000000000001</c:v>
                </c:pt>
                <c:pt idx="1536">
                  <c:v>530.61800000000005</c:v>
                </c:pt>
                <c:pt idx="1537">
                  <c:v>211.22300000000001</c:v>
                </c:pt>
                <c:pt idx="1538">
                  <c:v>319.39499999999998</c:v>
                </c:pt>
                <c:pt idx="1539">
                  <c:v>164.45699999999999</c:v>
                </c:pt>
                <c:pt idx="1540">
                  <c:v>50</c:v>
                </c:pt>
                <c:pt idx="1541">
                  <c:v>16.446000000000002</c:v>
                </c:pt>
                <c:pt idx="1542">
                  <c:v>48.011000000000003</c:v>
                </c:pt>
                <c:pt idx="1543">
                  <c:v>50</c:v>
                </c:pt>
                <c:pt idx="1544">
                  <c:v>1243.2529999999999</c:v>
                </c:pt>
                <c:pt idx="1545">
                  <c:v>479.09799999999996</c:v>
                </c:pt>
                <c:pt idx="1546">
                  <c:v>645.88300000000004</c:v>
                </c:pt>
                <c:pt idx="1547">
                  <c:v>118.27200000000001</c:v>
                </c:pt>
                <c:pt idx="1548">
                  <c:v>5838.866</c:v>
                </c:pt>
                <c:pt idx="1549">
                  <c:v>5838.866</c:v>
                </c:pt>
                <c:pt idx="1550">
                  <c:v>379.21300000000002</c:v>
                </c:pt>
                <c:pt idx="1551">
                  <c:v>378.92500000000001</c:v>
                </c:pt>
                <c:pt idx="1552">
                  <c:v>0.28799999999999998</c:v>
                </c:pt>
                <c:pt idx="1553">
                  <c:v>383.82299999999998</c:v>
                </c:pt>
                <c:pt idx="1554">
                  <c:v>383.82299999999998</c:v>
                </c:pt>
                <c:pt idx="1555">
                  <c:v>340.84300000000002</c:v>
                </c:pt>
                <c:pt idx="1556">
                  <c:v>340.84300000000002</c:v>
                </c:pt>
                <c:pt idx="1557">
                  <c:v>514.27700000000004</c:v>
                </c:pt>
                <c:pt idx="1558">
                  <c:v>514.27700000000004</c:v>
                </c:pt>
                <c:pt idx="1559">
                  <c:v>21.032000000000004</c:v>
                </c:pt>
                <c:pt idx="1560">
                  <c:v>10.719000000000001</c:v>
                </c:pt>
                <c:pt idx="1561">
                  <c:v>10.313000000000001</c:v>
                </c:pt>
                <c:pt idx="1562">
                  <c:v>11.181000000000001</c:v>
                </c:pt>
                <c:pt idx="1563">
                  <c:v>11.181000000000001</c:v>
                </c:pt>
                <c:pt idx="1564">
                  <c:v>31</c:v>
                </c:pt>
                <c:pt idx="1565">
                  <c:v>31</c:v>
                </c:pt>
                <c:pt idx="1566">
                  <c:v>719.83400000000006</c:v>
                </c:pt>
                <c:pt idx="1567">
                  <c:v>646.59300000000007</c:v>
                </c:pt>
                <c:pt idx="1568">
                  <c:v>73.241</c:v>
                </c:pt>
                <c:pt idx="1569">
                  <c:v>7.5129999999999999</c:v>
                </c:pt>
                <c:pt idx="1570">
                  <c:v>7.5129999999999999</c:v>
                </c:pt>
                <c:pt idx="1571">
                  <c:v>93.783000000000001</c:v>
                </c:pt>
                <c:pt idx="1572">
                  <c:v>56.748000000000005</c:v>
                </c:pt>
                <c:pt idx="1573">
                  <c:v>37.034999999999997</c:v>
                </c:pt>
                <c:pt idx="1574">
                  <c:v>2122.2749999999996</c:v>
                </c:pt>
                <c:pt idx="1575">
                  <c:v>43.478999999999999</c:v>
                </c:pt>
                <c:pt idx="1576">
                  <c:v>84.4</c:v>
                </c:pt>
                <c:pt idx="1577">
                  <c:v>1994.396</c:v>
                </c:pt>
                <c:pt idx="1578">
                  <c:v>1214.0919999999999</c:v>
                </c:pt>
                <c:pt idx="1579">
                  <c:v>1087.183</c:v>
                </c:pt>
                <c:pt idx="1580">
                  <c:v>126.90900000000001</c:v>
                </c:pt>
                <c:pt idx="1584">
                  <c:v>108.16</c:v>
                </c:pt>
                <c:pt idx="1585">
                  <c:v>108.16</c:v>
                </c:pt>
                <c:pt idx="1586">
                  <c:v>108.16</c:v>
                </c:pt>
                <c:pt idx="1587">
                  <c:v>0.94299999999999995</c:v>
                </c:pt>
                <c:pt idx="1588">
                  <c:v>107.217</c:v>
                </c:pt>
                <c:pt idx="1589">
                  <c:v>119256.97810000001</c:v>
                </c:pt>
                <c:pt idx="1591" formatCode="0.0">
                  <c:v>0</c:v>
                </c:pt>
                <c:pt idx="1592" formatCode="0.0">
                  <c:v>0</c:v>
                </c:pt>
                <c:pt idx="1593">
                  <c:v>26822.7</c:v>
                </c:pt>
                <c:pt idx="1594">
                  <c:v>26822.7</c:v>
                </c:pt>
                <c:pt idx="1595">
                  <c:v>23594.199999999997</c:v>
                </c:pt>
                <c:pt idx="1596">
                  <c:v>0</c:v>
                </c:pt>
                <c:pt idx="1597">
                  <c:v>23594.199999999997</c:v>
                </c:pt>
                <c:pt idx="1598">
                  <c:v>0</c:v>
                </c:pt>
                <c:pt idx="1599">
                  <c:v>0</c:v>
                </c:pt>
                <c:pt idx="1600">
                  <c:v>4.7</c:v>
                </c:pt>
                <c:pt idx="1601">
                  <c:v>4.7</c:v>
                </c:pt>
                <c:pt idx="1602">
                  <c:v>0</c:v>
                </c:pt>
                <c:pt idx="1603">
                  <c:v>3223.8</c:v>
                </c:pt>
                <c:pt idx="1604">
                  <c:v>0</c:v>
                </c:pt>
                <c:pt idx="1605">
                  <c:v>3223.8</c:v>
                </c:pt>
                <c:pt idx="1606">
                  <c:v>0</c:v>
                </c:pt>
                <c:pt idx="1607">
                  <c:v>0</c:v>
                </c:pt>
                <c:pt idx="1608">
                  <c:v>0</c:v>
                </c:pt>
                <c:pt idx="1609">
                  <c:v>0</c:v>
                </c:pt>
                <c:pt idx="1610">
                  <c:v>14857.604499999999</c:v>
                </c:pt>
                <c:pt idx="1611">
                  <c:v>11780.902600000001</c:v>
                </c:pt>
                <c:pt idx="1612">
                  <c:v>2371.9845999999998</c:v>
                </c:pt>
                <c:pt idx="1613">
                  <c:v>7.0099999999999996E-2</c:v>
                </c:pt>
                <c:pt idx="1615">
                  <c:v>2371.0050999999999</c:v>
                </c:pt>
                <c:pt idx="1616">
                  <c:v>0.90939999999999999</c:v>
                </c:pt>
                <c:pt idx="1617">
                  <c:v>618.4129999999999</c:v>
                </c:pt>
                <c:pt idx="1618">
                  <c:v>618.4129999999999</c:v>
                </c:pt>
                <c:pt idx="1619">
                  <c:v>0</c:v>
                </c:pt>
                <c:pt idx="1620">
                  <c:v>0</c:v>
                </c:pt>
                <c:pt idx="1621">
                  <c:v>0</c:v>
                </c:pt>
                <c:pt idx="1622">
                  <c:v>0</c:v>
                </c:pt>
                <c:pt idx="1623">
                  <c:v>165.464</c:v>
                </c:pt>
                <c:pt idx="1624">
                  <c:v>155.35399999999998</c:v>
                </c:pt>
                <c:pt idx="1625">
                  <c:v>3.4049999999999998</c:v>
                </c:pt>
                <c:pt idx="1626">
                  <c:v>131.065</c:v>
                </c:pt>
                <c:pt idx="1627">
                  <c:v>16.468</c:v>
                </c:pt>
                <c:pt idx="1628">
                  <c:v>4.4160000000000004</c:v>
                </c:pt>
                <c:pt idx="1629">
                  <c:v>10.11</c:v>
                </c:pt>
                <c:pt idx="1630">
                  <c:v>10.11</c:v>
                </c:pt>
                <c:pt idx="1631">
                  <c:v>139.71870000000001</c:v>
                </c:pt>
                <c:pt idx="1632">
                  <c:v>129.6087</c:v>
                </c:pt>
                <c:pt idx="1633">
                  <c:v>2.3000000000000003</c:v>
                </c:pt>
                <c:pt idx="1634">
                  <c:v>11.6053</c:v>
                </c:pt>
                <c:pt idx="1635">
                  <c:v>112.83000000000001</c:v>
                </c:pt>
                <c:pt idx="1636">
                  <c:v>2.8734000000000002</c:v>
                </c:pt>
                <c:pt idx="1637">
                  <c:v>10.11</c:v>
                </c:pt>
                <c:pt idx="1638">
                  <c:v>10.11</c:v>
                </c:pt>
                <c:pt idx="1639">
                  <c:v>178.54499999999999</c:v>
                </c:pt>
                <c:pt idx="1640">
                  <c:v>168.435</c:v>
                </c:pt>
                <c:pt idx="1641">
                  <c:v>3.593</c:v>
                </c:pt>
                <c:pt idx="1642">
                  <c:v>148.90200000000002</c:v>
                </c:pt>
                <c:pt idx="1643">
                  <c:v>13.563000000000001</c:v>
                </c:pt>
                <c:pt idx="1644">
                  <c:v>2.3769999999999998</c:v>
                </c:pt>
                <c:pt idx="1645">
                  <c:v>10.11</c:v>
                </c:pt>
                <c:pt idx="1646">
                  <c:v>10.11</c:v>
                </c:pt>
                <c:pt idx="1647">
                  <c:v>97.394999999999996</c:v>
                </c:pt>
                <c:pt idx="1648">
                  <c:v>87.284999999999982</c:v>
                </c:pt>
                <c:pt idx="1649">
                  <c:v>1.6969999999999998</c:v>
                </c:pt>
                <c:pt idx="1650">
                  <c:v>73.586999999999989</c:v>
                </c:pt>
                <c:pt idx="1651">
                  <c:v>9.8030000000000008</c:v>
                </c:pt>
                <c:pt idx="1652">
                  <c:v>2.198</c:v>
                </c:pt>
                <c:pt idx="1653">
                  <c:v>0</c:v>
                </c:pt>
                <c:pt idx="1655">
                  <c:v>79.468999999999994</c:v>
                </c:pt>
                <c:pt idx="1656">
                  <c:v>69.358999999999995</c:v>
                </c:pt>
                <c:pt idx="1657">
                  <c:v>1.5409999999999999</c:v>
                </c:pt>
                <c:pt idx="1658">
                  <c:v>58.956000000000003</c:v>
                </c:pt>
                <c:pt idx="1659">
                  <c:v>7.3869999999999996</c:v>
                </c:pt>
                <c:pt idx="1660">
                  <c:v>1.4750000000000001</c:v>
                </c:pt>
                <c:pt idx="1661">
                  <c:v>10.11</c:v>
                </c:pt>
                <c:pt idx="1663">
                  <c:v>134.41000000000003</c:v>
                </c:pt>
                <c:pt idx="1664">
                  <c:v>124.3</c:v>
                </c:pt>
                <c:pt idx="1665">
                  <c:v>2.4710000000000001</c:v>
                </c:pt>
                <c:pt idx="1666">
                  <c:v>103.946</c:v>
                </c:pt>
                <c:pt idx="1667">
                  <c:v>14.189</c:v>
                </c:pt>
                <c:pt idx="1668">
                  <c:v>3.694</c:v>
                </c:pt>
                <c:pt idx="1669">
                  <c:v>10.11</c:v>
                </c:pt>
                <c:pt idx="1670">
                  <c:v>10.11</c:v>
                </c:pt>
                <c:pt idx="1671">
                  <c:v>73.915399999999991</c:v>
                </c:pt>
                <c:pt idx="1672">
                  <c:v>63.805399999999992</c:v>
                </c:pt>
                <c:pt idx="1673">
                  <c:v>0.77839999999999998</c:v>
                </c:pt>
                <c:pt idx="1674">
                  <c:v>54.373000000000005</c:v>
                </c:pt>
                <c:pt idx="1675">
                  <c:v>7.2889999999999997</c:v>
                </c:pt>
                <c:pt idx="1676">
                  <c:v>1.365</c:v>
                </c:pt>
                <c:pt idx="1677">
                  <c:v>10.11</c:v>
                </c:pt>
                <c:pt idx="1678">
                  <c:v>10.11</c:v>
                </c:pt>
                <c:pt idx="1679">
                  <c:v>89.118099999999998</c:v>
                </c:pt>
                <c:pt idx="1680">
                  <c:v>79.008099999999999</c:v>
                </c:pt>
                <c:pt idx="1681">
                  <c:v>1.9520999999999999</c:v>
                </c:pt>
                <c:pt idx="1682">
                  <c:v>66.701999999999998</c:v>
                </c:pt>
                <c:pt idx="1683">
                  <c:v>8.5969999999999995</c:v>
                </c:pt>
                <c:pt idx="1684">
                  <c:v>1.7569999999999999</c:v>
                </c:pt>
                <c:pt idx="1685">
                  <c:v>10.11</c:v>
                </c:pt>
                <c:pt idx="1686">
                  <c:v>10.11</c:v>
                </c:pt>
                <c:pt idx="1687">
                  <c:v>98.325000000000003</c:v>
                </c:pt>
                <c:pt idx="1688">
                  <c:v>88.215000000000003</c:v>
                </c:pt>
                <c:pt idx="1689">
                  <c:v>1.7829999999999999</c:v>
                </c:pt>
                <c:pt idx="1690">
                  <c:v>74.435000000000002</c:v>
                </c:pt>
                <c:pt idx="1691">
                  <c:v>9.5850000000000009</c:v>
                </c:pt>
                <c:pt idx="1692">
                  <c:v>2.4119999999999999</c:v>
                </c:pt>
                <c:pt idx="1693">
                  <c:v>10.11</c:v>
                </c:pt>
                <c:pt idx="1694">
                  <c:v>10.11</c:v>
                </c:pt>
                <c:pt idx="1695">
                  <c:v>111.5283</c:v>
                </c:pt>
                <c:pt idx="1696">
                  <c:v>101.41829999999999</c:v>
                </c:pt>
                <c:pt idx="1697">
                  <c:v>0.69299999999999995</c:v>
                </c:pt>
                <c:pt idx="1698">
                  <c:v>86.461999999999989</c:v>
                </c:pt>
                <c:pt idx="1699">
                  <c:v>11.4513</c:v>
                </c:pt>
                <c:pt idx="1700">
                  <c:v>2.8119999999999998</c:v>
                </c:pt>
                <c:pt idx="1701">
                  <c:v>10.11</c:v>
                </c:pt>
                <c:pt idx="1702">
                  <c:v>10.11</c:v>
                </c:pt>
                <c:pt idx="1703">
                  <c:v>383.69799999999998</c:v>
                </c:pt>
                <c:pt idx="1704">
                  <c:v>373.58800000000002</c:v>
                </c:pt>
                <c:pt idx="1705">
                  <c:v>9.8770000000000007</c:v>
                </c:pt>
                <c:pt idx="1706">
                  <c:v>315.77800000000002</c:v>
                </c:pt>
                <c:pt idx="1707">
                  <c:v>40.51</c:v>
                </c:pt>
                <c:pt idx="1708">
                  <c:v>7.423</c:v>
                </c:pt>
                <c:pt idx="1709">
                  <c:v>0</c:v>
                </c:pt>
                <c:pt idx="1711">
                  <c:v>87.447000000000003</c:v>
                </c:pt>
                <c:pt idx="1712">
                  <c:v>77.336999999999989</c:v>
                </c:pt>
                <c:pt idx="1713">
                  <c:v>1.179</c:v>
                </c:pt>
                <c:pt idx="1714">
                  <c:v>65.141999999999996</c:v>
                </c:pt>
                <c:pt idx="1715">
                  <c:v>8.8640000000000008</c:v>
                </c:pt>
                <c:pt idx="1716">
                  <c:v>2.1520000000000001</c:v>
                </c:pt>
                <c:pt idx="1717">
                  <c:v>10.11</c:v>
                </c:pt>
                <c:pt idx="1718">
                  <c:v>10.11</c:v>
                </c:pt>
                <c:pt idx="1719">
                  <c:v>170.53100000000001</c:v>
                </c:pt>
                <c:pt idx="1720">
                  <c:v>160.42099999999999</c:v>
                </c:pt>
                <c:pt idx="1721">
                  <c:v>2.371</c:v>
                </c:pt>
                <c:pt idx="1722">
                  <c:v>137.17500000000001</c:v>
                </c:pt>
                <c:pt idx="1723">
                  <c:v>18.425000000000001</c:v>
                </c:pt>
                <c:pt idx="1724">
                  <c:v>2.4500000000000002</c:v>
                </c:pt>
                <c:pt idx="1725">
                  <c:v>10.11</c:v>
                </c:pt>
                <c:pt idx="1726">
                  <c:v>10.11</c:v>
                </c:pt>
                <c:pt idx="1727">
                  <c:v>76.247600000000006</c:v>
                </c:pt>
                <c:pt idx="1728">
                  <c:v>66.137600000000006</c:v>
                </c:pt>
                <c:pt idx="1729">
                  <c:v>1.2436</c:v>
                </c:pt>
                <c:pt idx="1730">
                  <c:v>55.637</c:v>
                </c:pt>
                <c:pt idx="1731">
                  <c:v>7.2830000000000004</c:v>
                </c:pt>
                <c:pt idx="1732">
                  <c:v>1.974</c:v>
                </c:pt>
                <c:pt idx="1733">
                  <c:v>10.11</c:v>
                </c:pt>
                <c:pt idx="1734">
                  <c:v>10.11</c:v>
                </c:pt>
                <c:pt idx="1735">
                  <c:v>79.042000000000002</c:v>
                </c:pt>
                <c:pt idx="1736">
                  <c:v>68.932000000000002</c:v>
                </c:pt>
                <c:pt idx="1737">
                  <c:v>1.5760000000000001</c:v>
                </c:pt>
                <c:pt idx="1738">
                  <c:v>58.536000000000001</c:v>
                </c:pt>
                <c:pt idx="1739">
                  <c:v>7.3840000000000003</c:v>
                </c:pt>
                <c:pt idx="1740">
                  <c:v>1.4359999999999999</c:v>
                </c:pt>
                <c:pt idx="1741">
                  <c:v>10.11</c:v>
                </c:pt>
                <c:pt idx="1742">
                  <c:v>10.11</c:v>
                </c:pt>
                <c:pt idx="1743">
                  <c:v>68.851600000000005</c:v>
                </c:pt>
                <c:pt idx="1744">
                  <c:v>58.741600000000005</c:v>
                </c:pt>
                <c:pt idx="1745">
                  <c:v>0.92500000000000004</c:v>
                </c:pt>
                <c:pt idx="1746">
                  <c:v>49.692999999999998</c:v>
                </c:pt>
                <c:pt idx="1747">
                  <c:v>6.5696000000000003</c:v>
                </c:pt>
                <c:pt idx="1748">
                  <c:v>1.554</c:v>
                </c:pt>
                <c:pt idx="1749">
                  <c:v>10.11</c:v>
                </c:pt>
                <c:pt idx="1750">
                  <c:v>10.11</c:v>
                </c:pt>
                <c:pt idx="1751">
                  <c:v>73.724799999999988</c:v>
                </c:pt>
                <c:pt idx="1752">
                  <c:v>63.614800000000002</c:v>
                </c:pt>
                <c:pt idx="1753">
                  <c:v>1.2167999999999999</c:v>
                </c:pt>
                <c:pt idx="1754">
                  <c:v>53.3</c:v>
                </c:pt>
                <c:pt idx="1755">
                  <c:v>7.1</c:v>
                </c:pt>
                <c:pt idx="1756">
                  <c:v>1.998</c:v>
                </c:pt>
                <c:pt idx="1757">
                  <c:v>10.11</c:v>
                </c:pt>
                <c:pt idx="1758">
                  <c:v>10.11</c:v>
                </c:pt>
                <c:pt idx="1759">
                  <c:v>166.23140000000001</c:v>
                </c:pt>
                <c:pt idx="1760">
                  <c:v>156.12140000000002</c:v>
                </c:pt>
                <c:pt idx="1761">
                  <c:v>3.6029999999999998</c:v>
                </c:pt>
                <c:pt idx="1762">
                  <c:v>132.66800000000001</c:v>
                </c:pt>
                <c:pt idx="1763">
                  <c:v>16.401399999999999</c:v>
                </c:pt>
                <c:pt idx="1764">
                  <c:v>3.4489999999999998</c:v>
                </c:pt>
                <c:pt idx="1765">
                  <c:v>10.11</c:v>
                </c:pt>
                <c:pt idx="1766">
                  <c:v>10.11</c:v>
                </c:pt>
                <c:pt idx="1767">
                  <c:v>803.04</c:v>
                </c:pt>
                <c:pt idx="1768">
                  <c:v>775.90699999999993</c:v>
                </c:pt>
                <c:pt idx="1769">
                  <c:v>761.25199999999995</c:v>
                </c:pt>
                <c:pt idx="1770">
                  <c:v>14.654999999999999</c:v>
                </c:pt>
                <c:pt idx="1771">
                  <c:v>27.132999999999999</c:v>
                </c:pt>
                <c:pt idx="1772">
                  <c:v>27.132999999999999</c:v>
                </c:pt>
                <c:pt idx="1773">
                  <c:v>31976.853000000003</c:v>
                </c:pt>
                <c:pt idx="1774">
                  <c:v>113.239</c:v>
                </c:pt>
                <c:pt idx="1775">
                  <c:v>110.69200000000001</c:v>
                </c:pt>
                <c:pt idx="1776">
                  <c:v>6.3E-2</c:v>
                </c:pt>
                <c:pt idx="1777">
                  <c:v>110.62899999999999</c:v>
                </c:pt>
                <c:pt idx="1778">
                  <c:v>2.5470000000000002</c:v>
                </c:pt>
                <c:pt idx="1779">
                  <c:v>2.5470000000000002</c:v>
                </c:pt>
                <c:pt idx="1780">
                  <c:v>1619.7629999999999</c:v>
                </c:pt>
                <c:pt idx="1781">
                  <c:v>525.67699999999991</c:v>
                </c:pt>
                <c:pt idx="1782">
                  <c:v>0.108</c:v>
                </c:pt>
                <c:pt idx="1783">
                  <c:v>525.56899999999996</c:v>
                </c:pt>
                <c:pt idx="1784">
                  <c:v>23.779000000000003</c:v>
                </c:pt>
                <c:pt idx="1785">
                  <c:v>23.779000000000003</c:v>
                </c:pt>
                <c:pt idx="1786">
                  <c:v>74.944000000000003</c:v>
                </c:pt>
                <c:pt idx="1787">
                  <c:v>74.944000000000003</c:v>
                </c:pt>
                <c:pt idx="1788">
                  <c:v>112.747</c:v>
                </c:pt>
                <c:pt idx="1789">
                  <c:v>112.747</c:v>
                </c:pt>
                <c:pt idx="1790">
                  <c:v>10.384</c:v>
                </c:pt>
                <c:pt idx="1791">
                  <c:v>10.384</c:v>
                </c:pt>
                <c:pt idx="1792">
                  <c:v>872.23199999999997</c:v>
                </c:pt>
                <c:pt idx="1793">
                  <c:v>872.23199999999997</c:v>
                </c:pt>
                <c:pt idx="1794">
                  <c:v>128.64400000000001</c:v>
                </c:pt>
                <c:pt idx="1795">
                  <c:v>117.58099999999999</c:v>
                </c:pt>
                <c:pt idx="1796">
                  <c:v>39.986000000000004</c:v>
                </c:pt>
                <c:pt idx="1797">
                  <c:v>77.594999999999999</c:v>
                </c:pt>
                <c:pt idx="1798">
                  <c:v>3.7949999999999999</c:v>
                </c:pt>
                <c:pt idx="1799">
                  <c:v>3.7949999999999999</c:v>
                </c:pt>
                <c:pt idx="1800">
                  <c:v>2.9210000000000003</c:v>
                </c:pt>
                <c:pt idx="1801">
                  <c:v>2.9210000000000003</c:v>
                </c:pt>
                <c:pt idx="1802">
                  <c:v>4.3469999999999995</c:v>
                </c:pt>
                <c:pt idx="1803">
                  <c:v>4.3469999999999995</c:v>
                </c:pt>
                <c:pt idx="1804">
                  <c:v>100.24199999999999</c:v>
                </c:pt>
                <c:pt idx="1805">
                  <c:v>92.887</c:v>
                </c:pt>
                <c:pt idx="1806">
                  <c:v>6.5000000000000002E-2</c:v>
                </c:pt>
                <c:pt idx="1807">
                  <c:v>26.280999999999999</c:v>
                </c:pt>
                <c:pt idx="1808">
                  <c:v>66.540999999999997</c:v>
                </c:pt>
                <c:pt idx="1809">
                  <c:v>3.5</c:v>
                </c:pt>
                <c:pt idx="1810">
                  <c:v>3.5</c:v>
                </c:pt>
                <c:pt idx="1811">
                  <c:v>1.5</c:v>
                </c:pt>
                <c:pt idx="1812">
                  <c:v>1.5</c:v>
                </c:pt>
                <c:pt idx="1813">
                  <c:v>2.355</c:v>
                </c:pt>
                <c:pt idx="1814">
                  <c:v>2.355</c:v>
                </c:pt>
                <c:pt idx="1815">
                  <c:v>105.30500000000001</c:v>
                </c:pt>
                <c:pt idx="1816">
                  <c:v>96.504999999999995</c:v>
                </c:pt>
                <c:pt idx="1817">
                  <c:v>0.11600000000000001</c:v>
                </c:pt>
                <c:pt idx="1818">
                  <c:v>26.79</c:v>
                </c:pt>
                <c:pt idx="1819">
                  <c:v>69.599000000000004</c:v>
                </c:pt>
                <c:pt idx="1820">
                  <c:v>2.8940000000000001</c:v>
                </c:pt>
                <c:pt idx="1821">
                  <c:v>2.8940000000000001</c:v>
                </c:pt>
                <c:pt idx="1822">
                  <c:v>5</c:v>
                </c:pt>
                <c:pt idx="1823">
                  <c:v>5</c:v>
                </c:pt>
                <c:pt idx="1824">
                  <c:v>0.90600000000000003</c:v>
                </c:pt>
                <c:pt idx="1825">
                  <c:v>0.90600000000000003</c:v>
                </c:pt>
                <c:pt idx="1826">
                  <c:v>140.42000000000002</c:v>
                </c:pt>
                <c:pt idx="1827">
                  <c:v>113.065</c:v>
                </c:pt>
                <c:pt idx="1828">
                  <c:v>9.8000000000000004E-2</c:v>
                </c:pt>
                <c:pt idx="1829">
                  <c:v>86.540999999999997</c:v>
                </c:pt>
                <c:pt idx="1830">
                  <c:v>26.426000000000002</c:v>
                </c:pt>
                <c:pt idx="1831">
                  <c:v>19.981999999999999</c:v>
                </c:pt>
                <c:pt idx="1832">
                  <c:v>19.981999999999999</c:v>
                </c:pt>
                <c:pt idx="1833">
                  <c:v>1.5</c:v>
                </c:pt>
                <c:pt idx="1834">
                  <c:v>1.5</c:v>
                </c:pt>
                <c:pt idx="1835">
                  <c:v>5.8730000000000002</c:v>
                </c:pt>
                <c:pt idx="1836">
                  <c:v>5.8730000000000002</c:v>
                </c:pt>
                <c:pt idx="1837">
                  <c:v>186.98500000000001</c:v>
                </c:pt>
                <c:pt idx="1838">
                  <c:v>152.39600000000002</c:v>
                </c:pt>
                <c:pt idx="1839">
                  <c:v>8.7999999999999995E-2</c:v>
                </c:pt>
                <c:pt idx="1840">
                  <c:v>101.881</c:v>
                </c:pt>
                <c:pt idx="1841">
                  <c:v>50.427000000000007</c:v>
                </c:pt>
                <c:pt idx="1842">
                  <c:v>7.85</c:v>
                </c:pt>
                <c:pt idx="1843">
                  <c:v>7.85</c:v>
                </c:pt>
                <c:pt idx="1844">
                  <c:v>25.138999999999999</c:v>
                </c:pt>
                <c:pt idx="1845">
                  <c:v>25.138999999999999</c:v>
                </c:pt>
                <c:pt idx="1846">
                  <c:v>1.6</c:v>
                </c:pt>
                <c:pt idx="1847">
                  <c:v>1.6</c:v>
                </c:pt>
                <c:pt idx="1848">
                  <c:v>188.63800000000001</c:v>
                </c:pt>
                <c:pt idx="1849">
                  <c:v>151.804</c:v>
                </c:pt>
                <c:pt idx="1850">
                  <c:v>7.4999999999999997E-2</c:v>
                </c:pt>
                <c:pt idx="1851">
                  <c:v>72.608000000000004</c:v>
                </c:pt>
                <c:pt idx="1852">
                  <c:v>79.121000000000009</c:v>
                </c:pt>
                <c:pt idx="1853">
                  <c:v>11</c:v>
                </c:pt>
                <c:pt idx="1854">
                  <c:v>8</c:v>
                </c:pt>
                <c:pt idx="1855">
                  <c:v>3</c:v>
                </c:pt>
                <c:pt idx="1856">
                  <c:v>22.959</c:v>
                </c:pt>
                <c:pt idx="1857">
                  <c:v>22.959</c:v>
                </c:pt>
                <c:pt idx="1858">
                  <c:v>2.875</c:v>
                </c:pt>
                <c:pt idx="1859">
                  <c:v>2.875</c:v>
                </c:pt>
                <c:pt idx="1860">
                  <c:v>185.874</c:v>
                </c:pt>
                <c:pt idx="1861">
                  <c:v>169.77699999999999</c:v>
                </c:pt>
                <c:pt idx="1862">
                  <c:v>8.5999999999999993E-2</c:v>
                </c:pt>
                <c:pt idx="1863">
                  <c:v>129.488</c:v>
                </c:pt>
                <c:pt idx="1864">
                  <c:v>40.203000000000003</c:v>
                </c:pt>
                <c:pt idx="1865">
                  <c:v>10.678000000000001</c:v>
                </c:pt>
                <c:pt idx="1866">
                  <c:v>10.678000000000001</c:v>
                </c:pt>
                <c:pt idx="1867">
                  <c:v>1.5</c:v>
                </c:pt>
                <c:pt idx="1868">
                  <c:v>1.5</c:v>
                </c:pt>
                <c:pt idx="1869">
                  <c:v>3.919</c:v>
                </c:pt>
                <c:pt idx="1870">
                  <c:v>3.919</c:v>
                </c:pt>
                <c:pt idx="1871">
                  <c:v>122.77000000000001</c:v>
                </c:pt>
                <c:pt idx="1872">
                  <c:v>114.51</c:v>
                </c:pt>
                <c:pt idx="1873">
                  <c:v>7.4999999999999997E-2</c:v>
                </c:pt>
                <c:pt idx="1874">
                  <c:v>39.762</c:v>
                </c:pt>
                <c:pt idx="1875">
                  <c:v>74.673000000000002</c:v>
                </c:pt>
                <c:pt idx="1876">
                  <c:v>4.4359999999999999</c:v>
                </c:pt>
                <c:pt idx="1877">
                  <c:v>4.4359999999999999</c:v>
                </c:pt>
                <c:pt idx="1878">
                  <c:v>1.3940000000000001</c:v>
                </c:pt>
                <c:pt idx="1879">
                  <c:v>1.3940000000000001</c:v>
                </c:pt>
                <c:pt idx="1880">
                  <c:v>2.4299999999999997</c:v>
                </c:pt>
                <c:pt idx="1881">
                  <c:v>2.4299999999999997</c:v>
                </c:pt>
                <c:pt idx="1882">
                  <c:v>152.67500000000001</c:v>
                </c:pt>
                <c:pt idx="1883">
                  <c:v>140.529</c:v>
                </c:pt>
                <c:pt idx="1884">
                  <c:v>8.5999999999999993E-2</c:v>
                </c:pt>
                <c:pt idx="1885">
                  <c:v>41.405000000000001</c:v>
                </c:pt>
                <c:pt idx="1886">
                  <c:v>99.037999999999997</c:v>
                </c:pt>
                <c:pt idx="1887">
                  <c:v>5.4039999999999999</c:v>
                </c:pt>
                <c:pt idx="1888">
                  <c:v>5.4039999999999999</c:v>
                </c:pt>
                <c:pt idx="1889">
                  <c:v>5.2420000000000009</c:v>
                </c:pt>
                <c:pt idx="1890">
                  <c:v>5.2420000000000009</c:v>
                </c:pt>
                <c:pt idx="1891">
                  <c:v>1.5</c:v>
                </c:pt>
                <c:pt idx="1892">
                  <c:v>1.5</c:v>
                </c:pt>
                <c:pt idx="1893">
                  <c:v>98.98599999999999</c:v>
                </c:pt>
                <c:pt idx="1894">
                  <c:v>88.647999999999996</c:v>
                </c:pt>
                <c:pt idx="1895">
                  <c:v>8.6999999999999994E-2</c:v>
                </c:pt>
                <c:pt idx="1896">
                  <c:v>23.902000000000001</c:v>
                </c:pt>
                <c:pt idx="1897">
                  <c:v>64.658999999999992</c:v>
                </c:pt>
                <c:pt idx="1898">
                  <c:v>4.5</c:v>
                </c:pt>
                <c:pt idx="1899">
                  <c:v>4.5</c:v>
                </c:pt>
                <c:pt idx="1900">
                  <c:v>3.4319999999999999</c:v>
                </c:pt>
                <c:pt idx="1901">
                  <c:v>3.4319999999999999</c:v>
                </c:pt>
                <c:pt idx="1902">
                  <c:v>2.4059999999999997</c:v>
                </c:pt>
                <c:pt idx="1903">
                  <c:v>2.4059999999999997</c:v>
                </c:pt>
                <c:pt idx="1904">
                  <c:v>490.58</c:v>
                </c:pt>
                <c:pt idx="1905">
                  <c:v>260.36900000000003</c:v>
                </c:pt>
                <c:pt idx="1906">
                  <c:v>0.22800000000000001</c:v>
                </c:pt>
                <c:pt idx="1907">
                  <c:v>167.566</c:v>
                </c:pt>
                <c:pt idx="1908">
                  <c:v>92.575000000000003</c:v>
                </c:pt>
                <c:pt idx="1909">
                  <c:v>166.89599999999999</c:v>
                </c:pt>
                <c:pt idx="1910">
                  <c:v>166.89599999999999</c:v>
                </c:pt>
                <c:pt idx="1911">
                  <c:v>58.048999999999999</c:v>
                </c:pt>
                <c:pt idx="1912">
                  <c:v>58.048999999999999</c:v>
                </c:pt>
                <c:pt idx="1913">
                  <c:v>5.266</c:v>
                </c:pt>
                <c:pt idx="1914">
                  <c:v>5.266</c:v>
                </c:pt>
                <c:pt idx="1915">
                  <c:v>125.84</c:v>
                </c:pt>
                <c:pt idx="1916">
                  <c:v>116.85599999999999</c:v>
                </c:pt>
                <c:pt idx="1917">
                  <c:v>8.1000000000000003E-2</c:v>
                </c:pt>
                <c:pt idx="1918">
                  <c:v>38.391000000000005</c:v>
                </c:pt>
                <c:pt idx="1919">
                  <c:v>78.384</c:v>
                </c:pt>
                <c:pt idx="1920">
                  <c:v>5.5340000000000007</c:v>
                </c:pt>
                <c:pt idx="1921">
                  <c:v>5.5340000000000007</c:v>
                </c:pt>
                <c:pt idx="1922">
                  <c:v>1.45</c:v>
                </c:pt>
                <c:pt idx="1923">
                  <c:v>1.45</c:v>
                </c:pt>
                <c:pt idx="1924">
                  <c:v>2</c:v>
                </c:pt>
                <c:pt idx="1925">
                  <c:v>2</c:v>
                </c:pt>
                <c:pt idx="1926">
                  <c:v>116.52500000000001</c:v>
                </c:pt>
                <c:pt idx="1927">
                  <c:v>105.89000000000001</c:v>
                </c:pt>
                <c:pt idx="1928">
                  <c:v>7.0000000000000007E-2</c:v>
                </c:pt>
                <c:pt idx="1929">
                  <c:v>41.469000000000001</c:v>
                </c:pt>
                <c:pt idx="1930">
                  <c:v>64.350999999999999</c:v>
                </c:pt>
                <c:pt idx="1931">
                  <c:v>4</c:v>
                </c:pt>
                <c:pt idx="1932">
                  <c:v>4</c:v>
                </c:pt>
                <c:pt idx="1933">
                  <c:v>3.823</c:v>
                </c:pt>
                <c:pt idx="1934">
                  <c:v>3.823</c:v>
                </c:pt>
                <c:pt idx="1935">
                  <c:v>2.8119999999999998</c:v>
                </c:pt>
                <c:pt idx="1936">
                  <c:v>2.4119999999999999</c:v>
                </c:pt>
                <c:pt idx="1937">
                  <c:v>0.4</c:v>
                </c:pt>
                <c:pt idx="1938">
                  <c:v>2595.8140000000003</c:v>
                </c:pt>
                <c:pt idx="1939">
                  <c:v>180.53800000000001</c:v>
                </c:pt>
                <c:pt idx="1940">
                  <c:v>0.11700000000000001</c:v>
                </c:pt>
                <c:pt idx="1941">
                  <c:v>180.42099999999999</c:v>
                </c:pt>
                <c:pt idx="1942">
                  <c:v>753.99800000000005</c:v>
                </c:pt>
                <c:pt idx="1943">
                  <c:v>1.2130000000000001</c:v>
                </c:pt>
                <c:pt idx="1944">
                  <c:v>752.78500000000008</c:v>
                </c:pt>
                <c:pt idx="1945">
                  <c:v>5</c:v>
                </c:pt>
                <c:pt idx="1946">
                  <c:v>5</c:v>
                </c:pt>
                <c:pt idx="1947">
                  <c:v>246.61600000000001</c:v>
                </c:pt>
                <c:pt idx="1948">
                  <c:v>246.61600000000001</c:v>
                </c:pt>
                <c:pt idx="1949">
                  <c:v>21.984000000000002</c:v>
                </c:pt>
                <c:pt idx="1950">
                  <c:v>21.984000000000002</c:v>
                </c:pt>
                <c:pt idx="1951">
                  <c:v>4.05</c:v>
                </c:pt>
                <c:pt idx="1952">
                  <c:v>4.05</c:v>
                </c:pt>
                <c:pt idx="1953">
                  <c:v>322.327</c:v>
                </c:pt>
                <c:pt idx="1954">
                  <c:v>0.14000000000000001</c:v>
                </c:pt>
                <c:pt idx="1955">
                  <c:v>322.18700000000001</c:v>
                </c:pt>
                <c:pt idx="1956">
                  <c:v>20.239999999999998</c:v>
                </c:pt>
                <c:pt idx="1957">
                  <c:v>20.239999999999998</c:v>
                </c:pt>
                <c:pt idx="1958">
                  <c:v>1008.749</c:v>
                </c:pt>
                <c:pt idx="1959">
                  <c:v>97.447000000000003</c:v>
                </c:pt>
                <c:pt idx="1960">
                  <c:v>143.65</c:v>
                </c:pt>
                <c:pt idx="1961">
                  <c:v>767.65200000000004</c:v>
                </c:pt>
                <c:pt idx="1962">
                  <c:v>2</c:v>
                </c:pt>
                <c:pt idx="1963">
                  <c:v>2</c:v>
                </c:pt>
                <c:pt idx="1964">
                  <c:v>2.5339999999999998</c:v>
                </c:pt>
                <c:pt idx="1965">
                  <c:v>1.3540000000000001</c:v>
                </c:pt>
                <c:pt idx="1966">
                  <c:v>1.18</c:v>
                </c:pt>
                <c:pt idx="1967">
                  <c:v>0.2</c:v>
                </c:pt>
                <c:pt idx="1968">
                  <c:v>0.2</c:v>
                </c:pt>
                <c:pt idx="1969">
                  <c:v>27.577999999999999</c:v>
                </c:pt>
                <c:pt idx="1970">
                  <c:v>27.577999999999999</c:v>
                </c:pt>
                <c:pt idx="1971">
                  <c:v>294.70699999999999</c:v>
                </c:pt>
                <c:pt idx="1972">
                  <c:v>294.70699999999999</c:v>
                </c:pt>
                <c:pt idx="1973">
                  <c:v>7.5999999999999998E-2</c:v>
                </c:pt>
                <c:pt idx="1974">
                  <c:v>294.63099999999997</c:v>
                </c:pt>
                <c:pt idx="1975">
                  <c:v>162.38400000000001</c:v>
                </c:pt>
                <c:pt idx="1976">
                  <c:v>158.68</c:v>
                </c:pt>
                <c:pt idx="1977">
                  <c:v>0.13600000000000001</c:v>
                </c:pt>
                <c:pt idx="1978">
                  <c:v>158.54400000000001</c:v>
                </c:pt>
                <c:pt idx="1979">
                  <c:v>3.7040000000000002</c:v>
                </c:pt>
                <c:pt idx="1980">
                  <c:v>3.7040000000000002</c:v>
                </c:pt>
                <c:pt idx="1981">
                  <c:v>174.81099999999998</c:v>
                </c:pt>
                <c:pt idx="1982">
                  <c:v>118.77500000000001</c:v>
                </c:pt>
                <c:pt idx="1983">
                  <c:v>6.5000000000000002E-2</c:v>
                </c:pt>
                <c:pt idx="1984">
                  <c:v>118.71000000000001</c:v>
                </c:pt>
                <c:pt idx="1985">
                  <c:v>53.5</c:v>
                </c:pt>
                <c:pt idx="1986">
                  <c:v>53.5</c:v>
                </c:pt>
                <c:pt idx="1987">
                  <c:v>2.536</c:v>
                </c:pt>
                <c:pt idx="1988">
                  <c:v>2.536</c:v>
                </c:pt>
                <c:pt idx="1989">
                  <c:v>141.584</c:v>
                </c:pt>
                <c:pt idx="1990">
                  <c:v>141.584</c:v>
                </c:pt>
                <c:pt idx="1991">
                  <c:v>0.379</c:v>
                </c:pt>
                <c:pt idx="1992">
                  <c:v>141.20500000000001</c:v>
                </c:pt>
                <c:pt idx="1993">
                  <c:v>720.11599999999999</c:v>
                </c:pt>
                <c:pt idx="1994">
                  <c:v>58.251999999999995</c:v>
                </c:pt>
                <c:pt idx="1995">
                  <c:v>4.2999999999999997E-2</c:v>
                </c:pt>
                <c:pt idx="1996">
                  <c:v>58.209000000000003</c:v>
                </c:pt>
                <c:pt idx="1997">
                  <c:v>622.43499999999995</c:v>
                </c:pt>
                <c:pt idx="1998">
                  <c:v>1.5609999999999999</c:v>
                </c:pt>
                <c:pt idx="1999">
                  <c:v>620.87400000000002</c:v>
                </c:pt>
                <c:pt idx="2000">
                  <c:v>34.820999999999998</c:v>
                </c:pt>
                <c:pt idx="2001">
                  <c:v>34.820999999999998</c:v>
                </c:pt>
                <c:pt idx="2002">
                  <c:v>2.9769999999999999</c:v>
                </c:pt>
                <c:pt idx="2003">
                  <c:v>2.9769999999999999</c:v>
                </c:pt>
                <c:pt idx="2004">
                  <c:v>1.6310000000000002</c:v>
                </c:pt>
                <c:pt idx="2005">
                  <c:v>1.6310000000000002</c:v>
                </c:pt>
                <c:pt idx="2006">
                  <c:v>688.11</c:v>
                </c:pt>
                <c:pt idx="2007">
                  <c:v>655.78399999999999</c:v>
                </c:pt>
                <c:pt idx="2008">
                  <c:v>0</c:v>
                </c:pt>
                <c:pt idx="2009">
                  <c:v>517.88699999999994</c:v>
                </c:pt>
                <c:pt idx="2010">
                  <c:v>137.89699999999999</c:v>
                </c:pt>
                <c:pt idx="2011">
                  <c:v>32.326000000000001</c:v>
                </c:pt>
                <c:pt idx="2012">
                  <c:v>32.326000000000001</c:v>
                </c:pt>
                <c:pt idx="2013">
                  <c:v>368.71199999999999</c:v>
                </c:pt>
                <c:pt idx="2014">
                  <c:v>368.71199999999999</c:v>
                </c:pt>
                <c:pt idx="2015">
                  <c:v>0.54800000000000004</c:v>
                </c:pt>
                <c:pt idx="2016">
                  <c:v>368.16399999999999</c:v>
                </c:pt>
                <c:pt idx="2017">
                  <c:v>30.350999999999999</c:v>
                </c:pt>
                <c:pt idx="2018">
                  <c:v>30.350999999999999</c:v>
                </c:pt>
                <c:pt idx="2019">
                  <c:v>30.350999999999999</c:v>
                </c:pt>
                <c:pt idx="2020">
                  <c:v>89.244</c:v>
                </c:pt>
                <c:pt idx="2021">
                  <c:v>89.244</c:v>
                </c:pt>
                <c:pt idx="2022">
                  <c:v>89.244</c:v>
                </c:pt>
                <c:pt idx="2027">
                  <c:v>9322.7350000000006</c:v>
                </c:pt>
                <c:pt idx="2028">
                  <c:v>150.00400000000002</c:v>
                </c:pt>
                <c:pt idx="2029">
                  <c:v>6.2E-2</c:v>
                </c:pt>
                <c:pt idx="2030">
                  <c:v>149.94200000000001</c:v>
                </c:pt>
                <c:pt idx="2031">
                  <c:v>25.001999999999999</c:v>
                </c:pt>
                <c:pt idx="2032">
                  <c:v>25.001999999999999</c:v>
                </c:pt>
                <c:pt idx="2033">
                  <c:v>5</c:v>
                </c:pt>
                <c:pt idx="2034">
                  <c:v>5</c:v>
                </c:pt>
                <c:pt idx="2035">
                  <c:v>186.01299999999998</c:v>
                </c:pt>
                <c:pt idx="2036">
                  <c:v>186.01299999999998</c:v>
                </c:pt>
                <c:pt idx="2037">
                  <c:v>81.650000000000006</c:v>
                </c:pt>
                <c:pt idx="2038">
                  <c:v>81.650000000000006</c:v>
                </c:pt>
                <c:pt idx="2039">
                  <c:v>35.037999999999997</c:v>
                </c:pt>
                <c:pt idx="2040">
                  <c:v>35.037999999999997</c:v>
                </c:pt>
                <c:pt idx="2041">
                  <c:v>302.89800000000002</c:v>
                </c:pt>
                <c:pt idx="2042">
                  <c:v>302.89800000000002</c:v>
                </c:pt>
                <c:pt idx="2043">
                  <c:v>39.741</c:v>
                </c:pt>
                <c:pt idx="2044">
                  <c:v>39.741</c:v>
                </c:pt>
                <c:pt idx="2045">
                  <c:v>557.79899999999998</c:v>
                </c:pt>
                <c:pt idx="2046">
                  <c:v>557.79899999999998</c:v>
                </c:pt>
                <c:pt idx="2047">
                  <c:v>2197.9120000000003</c:v>
                </c:pt>
                <c:pt idx="2048">
                  <c:v>1827.942</c:v>
                </c:pt>
                <c:pt idx="2049">
                  <c:v>29.173000000000002</c:v>
                </c:pt>
                <c:pt idx="2050">
                  <c:v>340.79700000000003</c:v>
                </c:pt>
                <c:pt idx="2051">
                  <c:v>1054.463</c:v>
                </c:pt>
                <c:pt idx="2052">
                  <c:v>1054.463</c:v>
                </c:pt>
                <c:pt idx="2053">
                  <c:v>45.706000000000003</c:v>
                </c:pt>
                <c:pt idx="2054">
                  <c:v>45.706000000000003</c:v>
                </c:pt>
                <c:pt idx="2055">
                  <c:v>161.62100000000001</c:v>
                </c:pt>
                <c:pt idx="2056">
                  <c:v>161.62100000000001</c:v>
                </c:pt>
                <c:pt idx="2057">
                  <c:v>155.83499999999998</c:v>
                </c:pt>
                <c:pt idx="2058">
                  <c:v>155.83499999999998</c:v>
                </c:pt>
                <c:pt idx="2059">
                  <c:v>88.332999999999998</c:v>
                </c:pt>
                <c:pt idx="2060">
                  <c:v>88.332999999999998</c:v>
                </c:pt>
                <c:pt idx="2061">
                  <c:v>13.361000000000001</c:v>
                </c:pt>
                <c:pt idx="2062">
                  <c:v>13.361000000000001</c:v>
                </c:pt>
                <c:pt idx="2063">
                  <c:v>2033.3420000000001</c:v>
                </c:pt>
                <c:pt idx="2064">
                  <c:v>66.879000000000005</c:v>
                </c:pt>
                <c:pt idx="2065">
                  <c:v>439.28300000000002</c:v>
                </c:pt>
                <c:pt idx="2066">
                  <c:v>1527.18</c:v>
                </c:pt>
                <c:pt idx="2067">
                  <c:v>1125.6759999999999</c:v>
                </c:pt>
                <c:pt idx="2068">
                  <c:v>3.4980000000000002</c:v>
                </c:pt>
                <c:pt idx="2069">
                  <c:v>1122.1779999999999</c:v>
                </c:pt>
                <c:pt idx="2070">
                  <c:v>950.529</c:v>
                </c:pt>
                <c:pt idx="2071">
                  <c:v>91.975999999999999</c:v>
                </c:pt>
                <c:pt idx="2072">
                  <c:v>858.553</c:v>
                </c:pt>
                <c:pt idx="2073">
                  <c:v>85.83</c:v>
                </c:pt>
                <c:pt idx="2074">
                  <c:v>26.981999999999999</c:v>
                </c:pt>
                <c:pt idx="2075">
                  <c:v>26.981999999999999</c:v>
                </c:pt>
                <c:pt idx="2076">
                  <c:v>958.27800000000002</c:v>
                </c:pt>
                <c:pt idx="2077">
                  <c:v>958.27800000000002</c:v>
                </c:pt>
                <c:pt idx="2078">
                  <c:v>958.27800000000002</c:v>
                </c:pt>
                <c:pt idx="2079">
                  <c:v>194.05199999999999</c:v>
                </c:pt>
                <c:pt idx="2080">
                  <c:v>79.790999999999997</c:v>
                </c:pt>
                <c:pt idx="2081">
                  <c:v>9.1999999999999998E-2</c:v>
                </c:pt>
                <c:pt idx="2082">
                  <c:v>79.698999999999998</c:v>
                </c:pt>
                <c:pt idx="2083">
                  <c:v>5</c:v>
                </c:pt>
                <c:pt idx="2084">
                  <c:v>5</c:v>
                </c:pt>
                <c:pt idx="2085">
                  <c:v>0.8</c:v>
                </c:pt>
                <c:pt idx="2086">
                  <c:v>0.8</c:v>
                </c:pt>
                <c:pt idx="2087">
                  <c:v>108.461</c:v>
                </c:pt>
                <c:pt idx="2088">
                  <c:v>98.367999999999995</c:v>
                </c:pt>
                <c:pt idx="2089">
                  <c:v>10.093</c:v>
                </c:pt>
                <c:pt idx="2090">
                  <c:v>12204.244000000001</c:v>
                </c:pt>
                <c:pt idx="2091">
                  <c:v>92.31</c:v>
                </c:pt>
                <c:pt idx="2092">
                  <c:v>0.09</c:v>
                </c:pt>
                <c:pt idx="2093">
                  <c:v>92.22</c:v>
                </c:pt>
                <c:pt idx="2094">
                  <c:v>1110</c:v>
                </c:pt>
                <c:pt idx="2095">
                  <c:v>1110</c:v>
                </c:pt>
                <c:pt idx="2096">
                  <c:v>6637.4800000000005</c:v>
                </c:pt>
                <c:pt idx="2097">
                  <c:v>313.52800000000002</c:v>
                </c:pt>
                <c:pt idx="2098">
                  <c:v>36.807000000000002</c:v>
                </c:pt>
                <c:pt idx="2099">
                  <c:v>1320.691</c:v>
                </c:pt>
                <c:pt idx="2100">
                  <c:v>4966.4539999999997</c:v>
                </c:pt>
                <c:pt idx="2101">
                  <c:v>5.0010000000000003</c:v>
                </c:pt>
                <c:pt idx="2102">
                  <c:v>5.0010000000000003</c:v>
                </c:pt>
                <c:pt idx="2103">
                  <c:v>1010.721</c:v>
                </c:pt>
                <c:pt idx="2104">
                  <c:v>200</c:v>
                </c:pt>
                <c:pt idx="2105">
                  <c:v>810.721</c:v>
                </c:pt>
                <c:pt idx="2106">
                  <c:v>3.7469999999999999</c:v>
                </c:pt>
                <c:pt idx="2107">
                  <c:v>3.7469999999999999</c:v>
                </c:pt>
                <c:pt idx="2108">
                  <c:v>115.798</c:v>
                </c:pt>
                <c:pt idx="2109">
                  <c:v>70.260999999999996</c:v>
                </c:pt>
                <c:pt idx="2110">
                  <c:v>45.536999999999999</c:v>
                </c:pt>
                <c:pt idx="2111">
                  <c:v>144.547</c:v>
                </c:pt>
                <c:pt idx="2112">
                  <c:v>144.547</c:v>
                </c:pt>
                <c:pt idx="2113">
                  <c:v>1204.7139999999999</c:v>
                </c:pt>
                <c:pt idx="2114">
                  <c:v>200.98000000000002</c:v>
                </c:pt>
                <c:pt idx="2115">
                  <c:v>1003.7339999999999</c:v>
                </c:pt>
                <c:pt idx="2116">
                  <c:v>1879.9259999999999</c:v>
                </c:pt>
                <c:pt idx="2117">
                  <c:v>697.02600000000007</c:v>
                </c:pt>
                <c:pt idx="2118">
                  <c:v>1096.5</c:v>
                </c:pt>
                <c:pt idx="2119">
                  <c:v>86.4</c:v>
                </c:pt>
                <c:pt idx="2120">
                  <c:v>155.22499999999999</c:v>
                </c:pt>
                <c:pt idx="2121">
                  <c:v>155.22499999999999</c:v>
                </c:pt>
                <c:pt idx="2122">
                  <c:v>155.22499999999999</c:v>
                </c:pt>
                <c:pt idx="2125">
                  <c:v>73657.157500000001</c:v>
                </c:pt>
                <c:pt idx="2127">
                  <c:v>9182.8479999999981</c:v>
                </c:pt>
                <c:pt idx="2128">
                  <c:v>9182.8479999999981</c:v>
                </c:pt>
                <c:pt idx="2129">
                  <c:v>196.328</c:v>
                </c:pt>
                <c:pt idx="2130">
                  <c:v>196.328</c:v>
                </c:pt>
                <c:pt idx="2131">
                  <c:v>2909.473</c:v>
                </c:pt>
                <c:pt idx="2132">
                  <c:v>0.13800000000000001</c:v>
                </c:pt>
                <c:pt idx="2133">
                  <c:v>2909.335</c:v>
                </c:pt>
                <c:pt idx="2134">
                  <c:v>128.26</c:v>
                </c:pt>
                <c:pt idx="2135">
                  <c:v>128.26</c:v>
                </c:pt>
                <c:pt idx="2136">
                  <c:v>1294.9759999999999</c:v>
                </c:pt>
                <c:pt idx="2137">
                  <c:v>1294.4159999999999</c:v>
                </c:pt>
                <c:pt idx="2138">
                  <c:v>0.56000000000000005</c:v>
                </c:pt>
                <c:pt idx="2139">
                  <c:v>10.048</c:v>
                </c:pt>
                <c:pt idx="2140">
                  <c:v>10.048</c:v>
                </c:pt>
                <c:pt idx="2141">
                  <c:v>3785.2420000000002</c:v>
                </c:pt>
                <c:pt idx="2142">
                  <c:v>0.28199999999999997</c:v>
                </c:pt>
                <c:pt idx="2143">
                  <c:v>3784.96</c:v>
                </c:pt>
                <c:pt idx="2144">
                  <c:v>478.4</c:v>
                </c:pt>
                <c:pt idx="2145">
                  <c:v>0.157</c:v>
                </c:pt>
                <c:pt idx="2146">
                  <c:v>478.24299999999999</c:v>
                </c:pt>
                <c:pt idx="2147">
                  <c:v>380.12099999999998</c:v>
                </c:pt>
                <c:pt idx="2148">
                  <c:v>380.12099999999998</c:v>
                </c:pt>
                <c:pt idx="2149">
                  <c:v>359.82219999999995</c:v>
                </c:pt>
                <c:pt idx="2150">
                  <c:v>359.82219999999995</c:v>
                </c:pt>
                <c:pt idx="2151">
                  <c:v>4.2200000000000001E-2</c:v>
                </c:pt>
                <c:pt idx="2152">
                  <c:v>359.78</c:v>
                </c:pt>
                <c:pt idx="2153">
                  <c:v>118.6926</c:v>
                </c:pt>
                <c:pt idx="2154">
                  <c:v>118.6926</c:v>
                </c:pt>
                <c:pt idx="2155">
                  <c:v>0.1148</c:v>
                </c:pt>
                <c:pt idx="2156">
                  <c:v>118.5778</c:v>
                </c:pt>
                <c:pt idx="2157">
                  <c:v>99.100999999999999</c:v>
                </c:pt>
                <c:pt idx="2158">
                  <c:v>99.100999999999999</c:v>
                </c:pt>
                <c:pt idx="2159">
                  <c:v>99.100999999999999</c:v>
                </c:pt>
                <c:pt idx="2160">
                  <c:v>35.029000000000003</c:v>
                </c:pt>
                <c:pt idx="2161">
                  <c:v>35.029000000000003</c:v>
                </c:pt>
                <c:pt idx="2162">
                  <c:v>35.029000000000003</c:v>
                </c:pt>
                <c:pt idx="2163" formatCode="0.0">
                  <c:v>35.055</c:v>
                </c:pt>
                <c:pt idx="2164" formatCode="0.0">
                  <c:v>35.055</c:v>
                </c:pt>
                <c:pt idx="2165" formatCode="0.0">
                  <c:v>35.055</c:v>
                </c:pt>
                <c:pt idx="2166" formatCode="0.00">
                  <c:v>60.173999999999999</c:v>
                </c:pt>
                <c:pt idx="2167" formatCode="0.00">
                  <c:v>60.173999999999999</c:v>
                </c:pt>
                <c:pt idx="2168" formatCode="0.00">
                  <c:v>60.173999999999999</c:v>
                </c:pt>
                <c:pt idx="2169" formatCode="0.00">
                  <c:v>78.352000000000004</c:v>
                </c:pt>
                <c:pt idx="2170" formatCode="0.00">
                  <c:v>78.352000000000004</c:v>
                </c:pt>
                <c:pt idx="2171" formatCode="0.00">
                  <c:v>78.352000000000004</c:v>
                </c:pt>
                <c:pt idx="2172" formatCode="0.00">
                  <c:v>30.911999999999999</c:v>
                </c:pt>
                <c:pt idx="2173" formatCode="0.00">
                  <c:v>30.911999999999999</c:v>
                </c:pt>
                <c:pt idx="2174" formatCode="0.00">
                  <c:v>30.911999999999999</c:v>
                </c:pt>
                <c:pt idx="2175" formatCode="0.00">
                  <c:v>35.914999999999999</c:v>
                </c:pt>
                <c:pt idx="2176" formatCode="0.00">
                  <c:v>35.914999999999999</c:v>
                </c:pt>
                <c:pt idx="2177" formatCode="0.00">
                  <c:v>35.914999999999999</c:v>
                </c:pt>
                <c:pt idx="2178" formatCode="0.00">
                  <c:v>50.393999999999998</c:v>
                </c:pt>
                <c:pt idx="2179" formatCode="0.00">
                  <c:v>50.393999999999998</c:v>
                </c:pt>
                <c:pt idx="2180" formatCode="0.00">
                  <c:v>50.393999999999998</c:v>
                </c:pt>
                <c:pt idx="2181" formatCode="0.00">
                  <c:v>53.042999999999999</c:v>
                </c:pt>
                <c:pt idx="2182" formatCode="0.00">
                  <c:v>53.042999999999999</c:v>
                </c:pt>
                <c:pt idx="2183" formatCode="0.00">
                  <c:v>53.042999999999999</c:v>
                </c:pt>
                <c:pt idx="2184" formatCode="0.00">
                  <c:v>57.863999999999997</c:v>
                </c:pt>
                <c:pt idx="2185" formatCode="0.00">
                  <c:v>57.863999999999997</c:v>
                </c:pt>
                <c:pt idx="2186" formatCode="0.00">
                  <c:v>57.863999999999997</c:v>
                </c:pt>
                <c:pt idx="2187" formatCode="0.00">
                  <c:v>67.042000000000002</c:v>
                </c:pt>
                <c:pt idx="2188" formatCode="0.00">
                  <c:v>67.042000000000002</c:v>
                </c:pt>
                <c:pt idx="2189" formatCode="0.00">
                  <c:v>67.042000000000002</c:v>
                </c:pt>
                <c:pt idx="2190" formatCode="0.00">
                  <c:v>303.58</c:v>
                </c:pt>
                <c:pt idx="2191" formatCode="0.00">
                  <c:v>303.58</c:v>
                </c:pt>
                <c:pt idx="2192" formatCode="0.00">
                  <c:v>0.56000000000000005</c:v>
                </c:pt>
                <c:pt idx="2193" formatCode="0.00">
                  <c:v>303.02</c:v>
                </c:pt>
                <c:pt idx="2194" formatCode="0.00">
                  <c:v>331.78800000000001</c:v>
                </c:pt>
                <c:pt idx="2195" formatCode="0.00">
                  <c:v>331.78800000000001</c:v>
                </c:pt>
                <c:pt idx="2196" formatCode="0.00">
                  <c:v>331.78800000000001</c:v>
                </c:pt>
                <c:pt idx="2197" formatCode="0.00">
                  <c:v>29.062999999999999</c:v>
                </c:pt>
                <c:pt idx="2198" formatCode="0.00">
                  <c:v>29.062999999999999</c:v>
                </c:pt>
                <c:pt idx="2199" formatCode="0.00">
                  <c:v>29.062999999999999</c:v>
                </c:pt>
                <c:pt idx="2200" formatCode="0.00">
                  <c:v>27.664000000000001</c:v>
                </c:pt>
                <c:pt idx="2201" formatCode="0.00">
                  <c:v>27.664000000000001</c:v>
                </c:pt>
                <c:pt idx="2202" formatCode="0.00">
                  <c:v>27.664000000000001</c:v>
                </c:pt>
                <c:pt idx="2203" formatCode="0.00">
                  <c:v>322.66499999999996</c:v>
                </c:pt>
                <c:pt idx="2204" formatCode="0.00">
                  <c:v>322.66499999999996</c:v>
                </c:pt>
                <c:pt idx="2205" formatCode="0.00">
                  <c:v>0.28199999999999997</c:v>
                </c:pt>
                <c:pt idx="2206" formatCode="0.00">
                  <c:v>322.38299999999998</c:v>
                </c:pt>
                <c:pt idx="2207" formatCode="0.00">
                  <c:v>852.56399999999996</c:v>
                </c:pt>
                <c:pt idx="2208" formatCode="0.00">
                  <c:v>852.56399999999996</c:v>
                </c:pt>
                <c:pt idx="2209" formatCode="0.00">
                  <c:v>852.56399999999996</c:v>
                </c:pt>
                <c:pt idx="2210" formatCode="0.00">
                  <c:v>636.01800000000003</c:v>
                </c:pt>
                <c:pt idx="2211" formatCode="0.00">
                  <c:v>634.12800000000004</c:v>
                </c:pt>
                <c:pt idx="2212" formatCode="0.00">
                  <c:v>634.12800000000004</c:v>
                </c:pt>
                <c:pt idx="2213" formatCode="0.00">
                  <c:v>1.89</c:v>
                </c:pt>
                <c:pt idx="2214" formatCode="0.00">
                  <c:v>1.89</c:v>
                </c:pt>
                <c:pt idx="2215" formatCode="0.00">
                  <c:v>1598.229</c:v>
                </c:pt>
                <c:pt idx="2216" formatCode="0.00">
                  <c:v>1546.646</c:v>
                </c:pt>
                <c:pt idx="2217" formatCode="0.00">
                  <c:v>1546.646</c:v>
                </c:pt>
                <c:pt idx="2218" formatCode="0.00">
                  <c:v>51.582999999999998</c:v>
                </c:pt>
                <c:pt idx="2219" formatCode="0.00">
                  <c:v>51.582999999999998</c:v>
                </c:pt>
                <c:pt idx="2220" formatCode="0.00">
                  <c:v>429.23899999999998</c:v>
                </c:pt>
                <c:pt idx="2221" formatCode="0.00">
                  <c:v>429.23899999999998</c:v>
                </c:pt>
                <c:pt idx="2222" formatCode="0.00">
                  <c:v>429.23899999999998</c:v>
                </c:pt>
                <c:pt idx="2223" formatCode="0.00">
                  <c:v>1117.2710000000002</c:v>
                </c:pt>
                <c:pt idx="2224" formatCode="0.00">
                  <c:v>790.62300000000005</c:v>
                </c:pt>
                <c:pt idx="2225" formatCode="0.00">
                  <c:v>0.13800000000000001</c:v>
                </c:pt>
                <c:pt idx="2226" formatCode="0.00">
                  <c:v>790.48500000000001</c:v>
                </c:pt>
                <c:pt idx="2227" formatCode="0.00">
                  <c:v>326.64800000000002</c:v>
                </c:pt>
                <c:pt idx="2228" formatCode="0.00">
                  <c:v>326.64800000000002</c:v>
                </c:pt>
                <c:pt idx="2229">
                  <c:v>18897.023499999999</c:v>
                </c:pt>
                <c:pt idx="2230">
                  <c:v>9949.6090000000004</c:v>
                </c:pt>
                <c:pt idx="2231">
                  <c:v>561.50099999999998</c:v>
                </c:pt>
                <c:pt idx="2232">
                  <c:v>561.50099999999998</c:v>
                </c:pt>
                <c:pt idx="2233">
                  <c:v>615.81400000000008</c:v>
                </c:pt>
                <c:pt idx="2234">
                  <c:v>615.81400000000008</c:v>
                </c:pt>
                <c:pt idx="2235">
                  <c:v>323.23</c:v>
                </c:pt>
                <c:pt idx="2236">
                  <c:v>323.23</c:v>
                </c:pt>
                <c:pt idx="2237">
                  <c:v>6075</c:v>
                </c:pt>
                <c:pt idx="2238">
                  <c:v>6075</c:v>
                </c:pt>
                <c:pt idx="2239">
                  <c:v>92.62700000000001</c:v>
                </c:pt>
                <c:pt idx="2240">
                  <c:v>92.62700000000001</c:v>
                </c:pt>
                <c:pt idx="2241">
                  <c:v>2281.4369999999999</c:v>
                </c:pt>
                <c:pt idx="2242">
                  <c:v>2281.4369999999999</c:v>
                </c:pt>
                <c:pt idx="2243">
                  <c:v>251.14099999999996</c:v>
                </c:pt>
                <c:pt idx="2244">
                  <c:v>228.80199999999999</c:v>
                </c:pt>
                <c:pt idx="2245">
                  <c:v>2.4929999999999999</c:v>
                </c:pt>
                <c:pt idx="2246">
                  <c:v>226.309</c:v>
                </c:pt>
                <c:pt idx="2247">
                  <c:v>22.338999999999999</c:v>
                </c:pt>
                <c:pt idx="2248">
                  <c:v>22.338999999999999</c:v>
                </c:pt>
                <c:pt idx="2249">
                  <c:v>2053.1910000000003</c:v>
                </c:pt>
                <c:pt idx="2250">
                  <c:v>2045.8910000000001</c:v>
                </c:pt>
                <c:pt idx="2251">
                  <c:v>45.23</c:v>
                </c:pt>
                <c:pt idx="2252">
                  <c:v>2000.6610000000001</c:v>
                </c:pt>
                <c:pt idx="2253">
                  <c:v>7.3</c:v>
                </c:pt>
                <c:pt idx="2254">
                  <c:v>7.3</c:v>
                </c:pt>
                <c:pt idx="2255">
                  <c:v>908.47299999999996</c:v>
                </c:pt>
                <c:pt idx="2256">
                  <c:v>886.13400000000001</c:v>
                </c:pt>
                <c:pt idx="2257">
                  <c:v>15.125</c:v>
                </c:pt>
                <c:pt idx="2258">
                  <c:v>871.00900000000001</c:v>
                </c:pt>
                <c:pt idx="2259">
                  <c:v>22.338999999999999</c:v>
                </c:pt>
                <c:pt idx="2260">
                  <c:v>22.338999999999999</c:v>
                </c:pt>
                <c:pt idx="2261">
                  <c:v>1018.763</c:v>
                </c:pt>
                <c:pt idx="2262">
                  <c:v>818.74</c:v>
                </c:pt>
                <c:pt idx="2263">
                  <c:v>0.36899999999999999</c:v>
                </c:pt>
                <c:pt idx="2264">
                  <c:v>818.37099999999998</c:v>
                </c:pt>
                <c:pt idx="2265">
                  <c:v>200.023</c:v>
                </c:pt>
                <c:pt idx="2266">
                  <c:v>200.023</c:v>
                </c:pt>
                <c:pt idx="2267">
                  <c:v>724.447</c:v>
                </c:pt>
                <c:pt idx="2268">
                  <c:v>638.59</c:v>
                </c:pt>
                <c:pt idx="2269">
                  <c:v>4.056</c:v>
                </c:pt>
                <c:pt idx="2270">
                  <c:v>634.53400000000011</c:v>
                </c:pt>
                <c:pt idx="2271">
                  <c:v>85.856999999999999</c:v>
                </c:pt>
                <c:pt idx="2272">
                  <c:v>85.856999999999999</c:v>
                </c:pt>
                <c:pt idx="2273">
                  <c:v>305.36699999999996</c:v>
                </c:pt>
                <c:pt idx="2274">
                  <c:v>287.20499999999998</c:v>
                </c:pt>
                <c:pt idx="2275">
                  <c:v>4.0759999999999996</c:v>
                </c:pt>
                <c:pt idx="2276">
                  <c:v>283.12900000000002</c:v>
                </c:pt>
                <c:pt idx="2277">
                  <c:v>18.161999999999999</c:v>
                </c:pt>
                <c:pt idx="2278">
                  <c:v>18.161999999999999</c:v>
                </c:pt>
                <c:pt idx="2279">
                  <c:v>884.05199999999991</c:v>
                </c:pt>
                <c:pt idx="2280">
                  <c:v>884.05199999999991</c:v>
                </c:pt>
                <c:pt idx="2281">
                  <c:v>3.758</c:v>
                </c:pt>
                <c:pt idx="2282">
                  <c:v>880.29399999999998</c:v>
                </c:pt>
                <c:pt idx="2283">
                  <c:v>502.154</c:v>
                </c:pt>
                <c:pt idx="2284">
                  <c:v>471.09100000000001</c:v>
                </c:pt>
                <c:pt idx="2285">
                  <c:v>4.9820000000000002</c:v>
                </c:pt>
                <c:pt idx="2286">
                  <c:v>466.10899999999998</c:v>
                </c:pt>
                <c:pt idx="2287">
                  <c:v>31.062999999999999</c:v>
                </c:pt>
                <c:pt idx="2288">
                  <c:v>31.062999999999999</c:v>
                </c:pt>
                <c:pt idx="2289">
                  <c:v>907.14</c:v>
                </c:pt>
                <c:pt idx="2290">
                  <c:v>904.52199999999993</c:v>
                </c:pt>
                <c:pt idx="2291">
                  <c:v>18.760000000000002</c:v>
                </c:pt>
                <c:pt idx="2292">
                  <c:v>885.76199999999994</c:v>
                </c:pt>
                <c:pt idx="2293">
                  <c:v>2.6179999999999999</c:v>
                </c:pt>
                <c:pt idx="2294">
                  <c:v>2.6179999999999999</c:v>
                </c:pt>
                <c:pt idx="2295">
                  <c:v>884.50100000000009</c:v>
                </c:pt>
                <c:pt idx="2296">
                  <c:v>756.27600000000007</c:v>
                </c:pt>
                <c:pt idx="2297">
                  <c:v>9.8629999999999995</c:v>
                </c:pt>
                <c:pt idx="2298">
                  <c:v>746.41300000000001</c:v>
                </c:pt>
                <c:pt idx="2299">
                  <c:v>128.22499999999999</c:v>
                </c:pt>
                <c:pt idx="2300">
                  <c:v>128.22499999999999</c:v>
                </c:pt>
                <c:pt idx="2301">
                  <c:v>128.43199999999999</c:v>
                </c:pt>
                <c:pt idx="2302">
                  <c:v>128.43199999999999</c:v>
                </c:pt>
                <c:pt idx="2303">
                  <c:v>2.5579999999999998</c:v>
                </c:pt>
                <c:pt idx="2304">
                  <c:v>125.874</c:v>
                </c:pt>
                <c:pt idx="2305">
                  <c:v>279.70699999999999</c:v>
                </c:pt>
                <c:pt idx="2306">
                  <c:v>255.249</c:v>
                </c:pt>
                <c:pt idx="2307">
                  <c:v>2.4E-2</c:v>
                </c:pt>
                <c:pt idx="2308">
                  <c:v>255.22499999999999</c:v>
                </c:pt>
                <c:pt idx="2309">
                  <c:v>24.457999999999998</c:v>
                </c:pt>
                <c:pt idx="2310">
                  <c:v>24.457999999999998</c:v>
                </c:pt>
                <c:pt idx="2311">
                  <c:v>100.04649999999999</c:v>
                </c:pt>
                <c:pt idx="2312">
                  <c:v>100.04649999999999</c:v>
                </c:pt>
                <c:pt idx="2313">
                  <c:v>56.308499999999995</c:v>
                </c:pt>
                <c:pt idx="2314">
                  <c:v>43.738</c:v>
                </c:pt>
                <c:pt idx="2315">
                  <c:v>11547.851000000001</c:v>
                </c:pt>
                <c:pt idx="2316">
                  <c:v>130.702</c:v>
                </c:pt>
                <c:pt idx="2317">
                  <c:v>127.83799999999999</c:v>
                </c:pt>
                <c:pt idx="2318">
                  <c:v>5.0000000000000001E-3</c:v>
                </c:pt>
                <c:pt idx="2319">
                  <c:v>127.833</c:v>
                </c:pt>
                <c:pt idx="2320">
                  <c:v>2.8639999999999999</c:v>
                </c:pt>
                <c:pt idx="2321">
                  <c:v>2.8639999999999999</c:v>
                </c:pt>
                <c:pt idx="2322">
                  <c:v>757.02</c:v>
                </c:pt>
                <c:pt idx="2323">
                  <c:v>488.14799999999997</c:v>
                </c:pt>
                <c:pt idx="2324">
                  <c:v>0.128</c:v>
                </c:pt>
                <c:pt idx="2325">
                  <c:v>488.02</c:v>
                </c:pt>
                <c:pt idx="2326">
                  <c:v>51.63</c:v>
                </c:pt>
                <c:pt idx="2327">
                  <c:v>51.63</c:v>
                </c:pt>
                <c:pt idx="2328">
                  <c:v>54.358000000000004</c:v>
                </c:pt>
                <c:pt idx="2329">
                  <c:v>54.358000000000004</c:v>
                </c:pt>
                <c:pt idx="2330">
                  <c:v>70.122</c:v>
                </c:pt>
                <c:pt idx="2331">
                  <c:v>0.91100000000000003</c:v>
                </c:pt>
                <c:pt idx="2332">
                  <c:v>69.210999999999999</c:v>
                </c:pt>
                <c:pt idx="2333">
                  <c:v>7.5150000000000006</c:v>
                </c:pt>
                <c:pt idx="2334">
                  <c:v>7.5150000000000006</c:v>
                </c:pt>
                <c:pt idx="2335">
                  <c:v>14.204000000000001</c:v>
                </c:pt>
                <c:pt idx="2336">
                  <c:v>71.043000000000006</c:v>
                </c:pt>
                <c:pt idx="2337">
                  <c:v>71.043000000000006</c:v>
                </c:pt>
                <c:pt idx="2338">
                  <c:v>186.98399999999998</c:v>
                </c:pt>
                <c:pt idx="2339">
                  <c:v>107.68</c:v>
                </c:pt>
                <c:pt idx="2340">
                  <c:v>9.6000000000000002E-2</c:v>
                </c:pt>
                <c:pt idx="2341">
                  <c:v>102.61199999999999</c:v>
                </c:pt>
                <c:pt idx="2342">
                  <c:v>4.9720000000000004</c:v>
                </c:pt>
                <c:pt idx="2343">
                  <c:v>15.569999999999999</c:v>
                </c:pt>
                <c:pt idx="2344">
                  <c:v>11.77</c:v>
                </c:pt>
                <c:pt idx="2345">
                  <c:v>3.8</c:v>
                </c:pt>
                <c:pt idx="2346">
                  <c:v>2.617</c:v>
                </c:pt>
                <c:pt idx="2347">
                  <c:v>2.617</c:v>
                </c:pt>
                <c:pt idx="2348">
                  <c:v>55.750999999999998</c:v>
                </c:pt>
                <c:pt idx="2349">
                  <c:v>20.721</c:v>
                </c:pt>
                <c:pt idx="2350">
                  <c:v>35.03</c:v>
                </c:pt>
                <c:pt idx="2351">
                  <c:v>4.1950000000000003</c:v>
                </c:pt>
                <c:pt idx="2352">
                  <c:v>3.9750000000000001</c:v>
                </c:pt>
                <c:pt idx="2353">
                  <c:v>0.22</c:v>
                </c:pt>
                <c:pt idx="2354">
                  <c:v>1.171</c:v>
                </c:pt>
                <c:pt idx="2355">
                  <c:v>1.171</c:v>
                </c:pt>
                <c:pt idx="2356">
                  <c:v>147.01800000000003</c:v>
                </c:pt>
                <c:pt idx="2357">
                  <c:v>97.010999999999996</c:v>
                </c:pt>
                <c:pt idx="2358">
                  <c:v>0.121</c:v>
                </c:pt>
                <c:pt idx="2359">
                  <c:v>91.317999999999998</c:v>
                </c:pt>
                <c:pt idx="2360">
                  <c:v>5.5720000000000001</c:v>
                </c:pt>
                <c:pt idx="2361">
                  <c:v>14.977</c:v>
                </c:pt>
                <c:pt idx="2362">
                  <c:v>8.6880000000000006</c:v>
                </c:pt>
                <c:pt idx="2363">
                  <c:v>6.2889999999999997</c:v>
                </c:pt>
                <c:pt idx="2364">
                  <c:v>10.317</c:v>
                </c:pt>
                <c:pt idx="2365">
                  <c:v>10.317</c:v>
                </c:pt>
                <c:pt idx="2366">
                  <c:v>5.0389999999999997</c:v>
                </c:pt>
                <c:pt idx="2367">
                  <c:v>5.0389999999999997</c:v>
                </c:pt>
                <c:pt idx="2368">
                  <c:v>9.738999999999999</c:v>
                </c:pt>
                <c:pt idx="2369">
                  <c:v>8.0329999999999995</c:v>
                </c:pt>
                <c:pt idx="2370">
                  <c:v>1.706</c:v>
                </c:pt>
                <c:pt idx="2371">
                  <c:v>9.620000000000001</c:v>
                </c:pt>
                <c:pt idx="2372">
                  <c:v>3.4729999999999999</c:v>
                </c:pt>
                <c:pt idx="2373">
                  <c:v>6.1470000000000002</c:v>
                </c:pt>
                <c:pt idx="2374">
                  <c:v>0.315</c:v>
                </c:pt>
                <c:pt idx="2375">
                  <c:v>0.315</c:v>
                </c:pt>
                <c:pt idx="2376">
                  <c:v>267.39800000000002</c:v>
                </c:pt>
                <c:pt idx="2377">
                  <c:v>110.384</c:v>
                </c:pt>
                <c:pt idx="2378">
                  <c:v>9.5000000000000001E-2</c:v>
                </c:pt>
                <c:pt idx="2379">
                  <c:v>104.26300000000001</c:v>
                </c:pt>
                <c:pt idx="2380">
                  <c:v>6.0259999999999998</c:v>
                </c:pt>
                <c:pt idx="2381">
                  <c:v>24.179000000000002</c:v>
                </c:pt>
                <c:pt idx="2382">
                  <c:v>24.179000000000002</c:v>
                </c:pt>
                <c:pt idx="2383">
                  <c:v>1.85</c:v>
                </c:pt>
                <c:pt idx="2384">
                  <c:v>1.85</c:v>
                </c:pt>
                <c:pt idx="2385">
                  <c:v>106.262</c:v>
                </c:pt>
                <c:pt idx="2386">
                  <c:v>89.486999999999995</c:v>
                </c:pt>
                <c:pt idx="2387">
                  <c:v>16.774999999999999</c:v>
                </c:pt>
                <c:pt idx="2388">
                  <c:v>11.6</c:v>
                </c:pt>
                <c:pt idx="2389">
                  <c:v>9.6</c:v>
                </c:pt>
                <c:pt idx="2390">
                  <c:v>2</c:v>
                </c:pt>
                <c:pt idx="2391">
                  <c:v>12.466999999999999</c:v>
                </c:pt>
                <c:pt idx="2392">
                  <c:v>12.167999999999999</c:v>
                </c:pt>
                <c:pt idx="2393">
                  <c:v>0.29899999999999999</c:v>
                </c:pt>
                <c:pt idx="2394">
                  <c:v>0.65600000000000003</c:v>
                </c:pt>
                <c:pt idx="2395">
                  <c:v>0.65600000000000003</c:v>
                </c:pt>
                <c:pt idx="2396">
                  <c:v>184.20100000000002</c:v>
                </c:pt>
                <c:pt idx="2397">
                  <c:v>80.438000000000002</c:v>
                </c:pt>
                <c:pt idx="2398">
                  <c:v>1.7000000000000001E-2</c:v>
                </c:pt>
                <c:pt idx="2399">
                  <c:v>77.227000000000004</c:v>
                </c:pt>
                <c:pt idx="2400">
                  <c:v>3.194</c:v>
                </c:pt>
                <c:pt idx="2401">
                  <c:v>37.945999999999998</c:v>
                </c:pt>
                <c:pt idx="2402">
                  <c:v>17.824999999999999</c:v>
                </c:pt>
                <c:pt idx="2403">
                  <c:v>20.121000000000002</c:v>
                </c:pt>
                <c:pt idx="2404">
                  <c:v>3.0019999999999998</c:v>
                </c:pt>
                <c:pt idx="2405">
                  <c:v>3.0019999999999998</c:v>
                </c:pt>
                <c:pt idx="2406">
                  <c:v>54.942000000000007</c:v>
                </c:pt>
                <c:pt idx="2407">
                  <c:v>9.9480000000000004</c:v>
                </c:pt>
                <c:pt idx="2408">
                  <c:v>44.994</c:v>
                </c:pt>
                <c:pt idx="2409">
                  <c:v>2</c:v>
                </c:pt>
                <c:pt idx="2410">
                  <c:v>2</c:v>
                </c:pt>
                <c:pt idx="2411">
                  <c:v>5.3320000000000007</c:v>
                </c:pt>
                <c:pt idx="2412">
                  <c:v>4.9640000000000004</c:v>
                </c:pt>
                <c:pt idx="2413">
                  <c:v>0.36799999999999999</c:v>
                </c:pt>
                <c:pt idx="2414">
                  <c:v>0.54100000000000004</c:v>
                </c:pt>
                <c:pt idx="2415">
                  <c:v>0.54100000000000004</c:v>
                </c:pt>
                <c:pt idx="2416">
                  <c:v>163.54700000000003</c:v>
                </c:pt>
                <c:pt idx="2417">
                  <c:v>99.050999999999988</c:v>
                </c:pt>
                <c:pt idx="2418">
                  <c:v>9.6000000000000002E-2</c:v>
                </c:pt>
                <c:pt idx="2419">
                  <c:v>94.594999999999999</c:v>
                </c:pt>
                <c:pt idx="2420">
                  <c:v>4.3600000000000003</c:v>
                </c:pt>
                <c:pt idx="2421">
                  <c:v>9.3160000000000007</c:v>
                </c:pt>
                <c:pt idx="2422">
                  <c:v>2.605</c:v>
                </c:pt>
                <c:pt idx="2423">
                  <c:v>6.7110000000000003</c:v>
                </c:pt>
                <c:pt idx="2424">
                  <c:v>2.4450000000000003</c:v>
                </c:pt>
                <c:pt idx="2425">
                  <c:v>2.4450000000000003</c:v>
                </c:pt>
                <c:pt idx="2426">
                  <c:v>36.525999999999996</c:v>
                </c:pt>
                <c:pt idx="2427">
                  <c:v>18.664000000000001</c:v>
                </c:pt>
                <c:pt idx="2428">
                  <c:v>17.861999999999998</c:v>
                </c:pt>
                <c:pt idx="2429">
                  <c:v>6</c:v>
                </c:pt>
                <c:pt idx="2430">
                  <c:v>6</c:v>
                </c:pt>
                <c:pt idx="2431">
                  <c:v>9.3079999999999998</c:v>
                </c:pt>
                <c:pt idx="2432">
                  <c:v>3.492</c:v>
                </c:pt>
                <c:pt idx="2433">
                  <c:v>5.8159999999999998</c:v>
                </c:pt>
                <c:pt idx="2434">
                  <c:v>0.90100000000000002</c:v>
                </c:pt>
                <c:pt idx="2435">
                  <c:v>0.90100000000000002</c:v>
                </c:pt>
                <c:pt idx="2436">
                  <c:v>150.82900000000001</c:v>
                </c:pt>
                <c:pt idx="2437">
                  <c:v>87.317000000000007</c:v>
                </c:pt>
                <c:pt idx="2438">
                  <c:v>0.104</c:v>
                </c:pt>
                <c:pt idx="2439">
                  <c:v>82.549000000000007</c:v>
                </c:pt>
                <c:pt idx="2440">
                  <c:v>4.6639999999999997</c:v>
                </c:pt>
                <c:pt idx="2441">
                  <c:v>35.314999999999998</c:v>
                </c:pt>
                <c:pt idx="2442">
                  <c:v>18.365000000000002</c:v>
                </c:pt>
                <c:pt idx="2443">
                  <c:v>16.95</c:v>
                </c:pt>
                <c:pt idx="2444">
                  <c:v>1.708</c:v>
                </c:pt>
                <c:pt idx="2445">
                  <c:v>1.708</c:v>
                </c:pt>
                <c:pt idx="2446">
                  <c:v>22.478000000000002</c:v>
                </c:pt>
                <c:pt idx="2447">
                  <c:v>12.7</c:v>
                </c:pt>
                <c:pt idx="2448">
                  <c:v>9.7780000000000005</c:v>
                </c:pt>
                <c:pt idx="2449">
                  <c:v>0.26600000000000001</c:v>
                </c:pt>
                <c:pt idx="2450">
                  <c:v>0.26600000000000001</c:v>
                </c:pt>
                <c:pt idx="2451">
                  <c:v>2.4420000000000002</c:v>
                </c:pt>
                <c:pt idx="2452">
                  <c:v>2.4420000000000002</c:v>
                </c:pt>
                <c:pt idx="2453">
                  <c:v>1.3029999999999999</c:v>
                </c:pt>
                <c:pt idx="2454">
                  <c:v>1.3029999999999999</c:v>
                </c:pt>
                <c:pt idx="2455">
                  <c:v>169.45400000000001</c:v>
                </c:pt>
                <c:pt idx="2456">
                  <c:v>109.089</c:v>
                </c:pt>
                <c:pt idx="2457">
                  <c:v>7.8E-2</c:v>
                </c:pt>
                <c:pt idx="2458">
                  <c:v>101.81700000000001</c:v>
                </c:pt>
                <c:pt idx="2459">
                  <c:v>7.194</c:v>
                </c:pt>
                <c:pt idx="2460">
                  <c:v>4.2839999999999998</c:v>
                </c:pt>
                <c:pt idx="2461">
                  <c:v>4.2839999999999998</c:v>
                </c:pt>
                <c:pt idx="2462">
                  <c:v>1.2050000000000001</c:v>
                </c:pt>
                <c:pt idx="2463">
                  <c:v>1.2050000000000001</c:v>
                </c:pt>
                <c:pt idx="2464">
                  <c:v>50.246000000000002</c:v>
                </c:pt>
                <c:pt idx="2465">
                  <c:v>25.201000000000001</c:v>
                </c:pt>
                <c:pt idx="2466">
                  <c:v>25.045000000000002</c:v>
                </c:pt>
                <c:pt idx="2467">
                  <c:v>2.5289999999999999</c:v>
                </c:pt>
                <c:pt idx="2468">
                  <c:v>2.1589999999999998</c:v>
                </c:pt>
                <c:pt idx="2469">
                  <c:v>0.37</c:v>
                </c:pt>
                <c:pt idx="2470">
                  <c:v>2.101</c:v>
                </c:pt>
                <c:pt idx="2471">
                  <c:v>2.101</c:v>
                </c:pt>
                <c:pt idx="2472">
                  <c:v>291.78100000000001</c:v>
                </c:pt>
                <c:pt idx="2473">
                  <c:v>123.373</c:v>
                </c:pt>
                <c:pt idx="2474">
                  <c:v>1.9E-2</c:v>
                </c:pt>
                <c:pt idx="2475">
                  <c:v>119.25700000000001</c:v>
                </c:pt>
                <c:pt idx="2476">
                  <c:v>4.0970000000000004</c:v>
                </c:pt>
                <c:pt idx="2477">
                  <c:v>112.28899999999999</c:v>
                </c:pt>
                <c:pt idx="2478">
                  <c:v>37.800999999999995</c:v>
                </c:pt>
                <c:pt idx="2479">
                  <c:v>74.488</c:v>
                </c:pt>
                <c:pt idx="2480">
                  <c:v>17.689</c:v>
                </c:pt>
                <c:pt idx="2481">
                  <c:v>17.689</c:v>
                </c:pt>
                <c:pt idx="2482">
                  <c:v>8.7750000000000004</c:v>
                </c:pt>
                <c:pt idx="2483">
                  <c:v>8.7750000000000004</c:v>
                </c:pt>
                <c:pt idx="2484">
                  <c:v>15.803000000000001</c:v>
                </c:pt>
                <c:pt idx="2485">
                  <c:v>2.774</c:v>
                </c:pt>
                <c:pt idx="2486">
                  <c:v>13.029</c:v>
                </c:pt>
                <c:pt idx="2487">
                  <c:v>12.889999999999999</c:v>
                </c:pt>
                <c:pt idx="2488">
                  <c:v>12.52</c:v>
                </c:pt>
                <c:pt idx="2489">
                  <c:v>0.37</c:v>
                </c:pt>
                <c:pt idx="2490">
                  <c:v>0.96199999999999997</c:v>
                </c:pt>
                <c:pt idx="2491">
                  <c:v>0.96199999999999997</c:v>
                </c:pt>
                <c:pt idx="2492">
                  <c:v>150.77600000000001</c:v>
                </c:pt>
                <c:pt idx="2493">
                  <c:v>94.742999999999995</c:v>
                </c:pt>
                <c:pt idx="2494">
                  <c:v>9.1999999999999998E-2</c:v>
                </c:pt>
                <c:pt idx="2495">
                  <c:v>90.747</c:v>
                </c:pt>
                <c:pt idx="2496">
                  <c:v>3.9039999999999999</c:v>
                </c:pt>
                <c:pt idx="2497">
                  <c:v>12.539</c:v>
                </c:pt>
                <c:pt idx="2498">
                  <c:v>3.5390000000000001</c:v>
                </c:pt>
                <c:pt idx="2499">
                  <c:v>9</c:v>
                </c:pt>
                <c:pt idx="2500">
                  <c:v>12.199000000000002</c:v>
                </c:pt>
                <c:pt idx="2501">
                  <c:v>9.5990000000000002</c:v>
                </c:pt>
                <c:pt idx="2502">
                  <c:v>2.6</c:v>
                </c:pt>
                <c:pt idx="2503">
                  <c:v>19.463999999999999</c:v>
                </c:pt>
                <c:pt idx="2504">
                  <c:v>13.023</c:v>
                </c:pt>
                <c:pt idx="2505">
                  <c:v>6.4409999999999998</c:v>
                </c:pt>
                <c:pt idx="2506">
                  <c:v>0.8</c:v>
                </c:pt>
                <c:pt idx="2507">
                  <c:v>0.8</c:v>
                </c:pt>
                <c:pt idx="2508">
                  <c:v>10.712</c:v>
                </c:pt>
                <c:pt idx="2509">
                  <c:v>4.6870000000000003</c:v>
                </c:pt>
                <c:pt idx="2510">
                  <c:v>6.0250000000000004</c:v>
                </c:pt>
                <c:pt idx="2511">
                  <c:v>0.31900000000000001</c:v>
                </c:pt>
                <c:pt idx="2512">
                  <c:v>0.31900000000000001</c:v>
                </c:pt>
                <c:pt idx="2513">
                  <c:v>130.00900000000001</c:v>
                </c:pt>
                <c:pt idx="2514">
                  <c:v>81.266999999999996</c:v>
                </c:pt>
                <c:pt idx="2515">
                  <c:v>1.9E-2</c:v>
                </c:pt>
                <c:pt idx="2516">
                  <c:v>78.338999999999999</c:v>
                </c:pt>
                <c:pt idx="2517">
                  <c:v>2.9089999999999998</c:v>
                </c:pt>
                <c:pt idx="2518">
                  <c:v>16.483999999999998</c:v>
                </c:pt>
                <c:pt idx="2519">
                  <c:v>16.483999999999998</c:v>
                </c:pt>
                <c:pt idx="2520">
                  <c:v>11.001000000000001</c:v>
                </c:pt>
                <c:pt idx="2521">
                  <c:v>4.556</c:v>
                </c:pt>
                <c:pt idx="2522">
                  <c:v>4.556</c:v>
                </c:pt>
                <c:pt idx="2523">
                  <c:v>22.727</c:v>
                </c:pt>
                <c:pt idx="2524">
                  <c:v>2.7269999999999999</c:v>
                </c:pt>
                <c:pt idx="2525">
                  <c:v>20</c:v>
                </c:pt>
                <c:pt idx="2526">
                  <c:v>4.234</c:v>
                </c:pt>
                <c:pt idx="2527">
                  <c:v>3.8639999999999999</c:v>
                </c:pt>
                <c:pt idx="2528">
                  <c:v>0.37</c:v>
                </c:pt>
                <c:pt idx="2529">
                  <c:v>0.74099999999999999</c:v>
                </c:pt>
                <c:pt idx="2530">
                  <c:v>0.74099999999999999</c:v>
                </c:pt>
                <c:pt idx="2531">
                  <c:v>252.06</c:v>
                </c:pt>
                <c:pt idx="2532">
                  <c:v>118.88999999999999</c:v>
                </c:pt>
                <c:pt idx="2533">
                  <c:v>9.5000000000000001E-2</c:v>
                </c:pt>
                <c:pt idx="2534">
                  <c:v>116.203</c:v>
                </c:pt>
                <c:pt idx="2535">
                  <c:v>2.5920000000000001</c:v>
                </c:pt>
                <c:pt idx="2536">
                  <c:v>12.196</c:v>
                </c:pt>
                <c:pt idx="2537">
                  <c:v>12.196</c:v>
                </c:pt>
                <c:pt idx="2538">
                  <c:v>115.07599999999999</c:v>
                </c:pt>
                <c:pt idx="2539">
                  <c:v>21.644000000000002</c:v>
                </c:pt>
                <c:pt idx="2540">
                  <c:v>93.432000000000002</c:v>
                </c:pt>
                <c:pt idx="2541">
                  <c:v>1.268</c:v>
                </c:pt>
                <c:pt idx="2542">
                  <c:v>1.268</c:v>
                </c:pt>
                <c:pt idx="2543">
                  <c:v>2.4619999999999997</c:v>
                </c:pt>
                <c:pt idx="2544">
                  <c:v>1.8719999999999999</c:v>
                </c:pt>
                <c:pt idx="2545">
                  <c:v>0.59</c:v>
                </c:pt>
                <c:pt idx="2546">
                  <c:v>2.1680000000000001</c:v>
                </c:pt>
                <c:pt idx="2547">
                  <c:v>2.1680000000000001</c:v>
                </c:pt>
                <c:pt idx="2548">
                  <c:v>406.93</c:v>
                </c:pt>
                <c:pt idx="2549">
                  <c:v>137.45500000000001</c:v>
                </c:pt>
                <c:pt idx="2550">
                  <c:v>9.6000000000000002E-2</c:v>
                </c:pt>
                <c:pt idx="2551">
                  <c:v>137.35900000000001</c:v>
                </c:pt>
                <c:pt idx="2552">
                  <c:v>50.023000000000003</c:v>
                </c:pt>
                <c:pt idx="2553">
                  <c:v>50.023000000000003</c:v>
                </c:pt>
                <c:pt idx="2554">
                  <c:v>197.369</c:v>
                </c:pt>
                <c:pt idx="2555">
                  <c:v>39.457999999999998</c:v>
                </c:pt>
                <c:pt idx="2556">
                  <c:v>157.911</c:v>
                </c:pt>
                <c:pt idx="2557">
                  <c:v>5</c:v>
                </c:pt>
                <c:pt idx="2558">
                  <c:v>5</c:v>
                </c:pt>
                <c:pt idx="2559">
                  <c:v>15.064</c:v>
                </c:pt>
                <c:pt idx="2560">
                  <c:v>15.064</c:v>
                </c:pt>
                <c:pt idx="2561">
                  <c:v>1.0229999999999999</c:v>
                </c:pt>
                <c:pt idx="2562">
                  <c:v>1.0229999999999999</c:v>
                </c:pt>
                <c:pt idx="2563">
                  <c:v>0.996</c:v>
                </c:pt>
                <c:pt idx="2564">
                  <c:v>0.996</c:v>
                </c:pt>
                <c:pt idx="2565">
                  <c:v>1891.0510000000002</c:v>
                </c:pt>
                <c:pt idx="2566">
                  <c:v>314.005</c:v>
                </c:pt>
                <c:pt idx="2567">
                  <c:v>0</c:v>
                </c:pt>
                <c:pt idx="2568">
                  <c:v>314.005</c:v>
                </c:pt>
                <c:pt idx="2569">
                  <c:v>4.9390000000000001</c:v>
                </c:pt>
                <c:pt idx="2570">
                  <c:v>4.9390000000000001</c:v>
                </c:pt>
                <c:pt idx="2571">
                  <c:v>1.8479999999999999</c:v>
                </c:pt>
                <c:pt idx="2572">
                  <c:v>1.8479999999999999</c:v>
                </c:pt>
                <c:pt idx="2573">
                  <c:v>423.67</c:v>
                </c:pt>
                <c:pt idx="2574">
                  <c:v>0.10100000000000001</c:v>
                </c:pt>
                <c:pt idx="2575">
                  <c:v>423.56900000000002</c:v>
                </c:pt>
                <c:pt idx="2576">
                  <c:v>1142.1120000000001</c:v>
                </c:pt>
                <c:pt idx="2577">
                  <c:v>85.6</c:v>
                </c:pt>
                <c:pt idx="2578">
                  <c:v>515.10199999999998</c:v>
                </c:pt>
                <c:pt idx="2579">
                  <c:v>541.41000000000008</c:v>
                </c:pt>
                <c:pt idx="2580">
                  <c:v>4.4770000000000003</c:v>
                </c:pt>
                <c:pt idx="2581">
                  <c:v>4.4770000000000003</c:v>
                </c:pt>
                <c:pt idx="2582">
                  <c:v>149.73000000000002</c:v>
                </c:pt>
                <c:pt idx="2583">
                  <c:v>147.136</c:v>
                </c:pt>
                <c:pt idx="2584">
                  <c:v>0.10100000000000001</c:v>
                </c:pt>
                <c:pt idx="2585">
                  <c:v>147.035</c:v>
                </c:pt>
                <c:pt idx="2586">
                  <c:v>1.95</c:v>
                </c:pt>
                <c:pt idx="2587">
                  <c:v>1.95</c:v>
                </c:pt>
                <c:pt idx="2588">
                  <c:v>0.64400000000000002</c:v>
                </c:pt>
                <c:pt idx="2589">
                  <c:v>165.19399999999999</c:v>
                </c:pt>
                <c:pt idx="2590">
                  <c:v>100.925</c:v>
                </c:pt>
                <c:pt idx="2591">
                  <c:v>6.0000000000000001E-3</c:v>
                </c:pt>
                <c:pt idx="2592">
                  <c:v>100.919</c:v>
                </c:pt>
                <c:pt idx="2593">
                  <c:v>59.597999999999999</c:v>
                </c:pt>
                <c:pt idx="2594">
                  <c:v>59.597999999999999</c:v>
                </c:pt>
                <c:pt idx="2595">
                  <c:v>4.6710000000000003</c:v>
                </c:pt>
                <c:pt idx="2596">
                  <c:v>4.6710000000000003</c:v>
                </c:pt>
                <c:pt idx="2597">
                  <c:v>136.78100000000001</c:v>
                </c:pt>
                <c:pt idx="2598">
                  <c:v>128.648</c:v>
                </c:pt>
                <c:pt idx="2599">
                  <c:v>4.8000000000000001E-2</c:v>
                </c:pt>
                <c:pt idx="2600">
                  <c:v>128.6</c:v>
                </c:pt>
                <c:pt idx="2601">
                  <c:v>8.1330000000000009</c:v>
                </c:pt>
                <c:pt idx="2602">
                  <c:v>8.1330000000000009</c:v>
                </c:pt>
                <c:pt idx="2603">
                  <c:v>788.75</c:v>
                </c:pt>
                <c:pt idx="2604">
                  <c:v>56.046999999999997</c:v>
                </c:pt>
                <c:pt idx="2605">
                  <c:v>56.046999999999997</c:v>
                </c:pt>
                <c:pt idx="2606">
                  <c:v>699.75</c:v>
                </c:pt>
                <c:pt idx="2607">
                  <c:v>1.325</c:v>
                </c:pt>
                <c:pt idx="2608">
                  <c:v>698.42499999999995</c:v>
                </c:pt>
                <c:pt idx="2609">
                  <c:v>8.5289999999999999</c:v>
                </c:pt>
                <c:pt idx="2610">
                  <c:v>8.5289999999999999</c:v>
                </c:pt>
                <c:pt idx="2611">
                  <c:v>4.5729999999999995</c:v>
                </c:pt>
                <c:pt idx="2612">
                  <c:v>4.5729999999999995</c:v>
                </c:pt>
                <c:pt idx="2613">
                  <c:v>0</c:v>
                </c:pt>
                <c:pt idx="2614">
                  <c:v>0</c:v>
                </c:pt>
                <c:pt idx="2615">
                  <c:v>19.851000000000003</c:v>
                </c:pt>
                <c:pt idx="2616">
                  <c:v>19.851000000000003</c:v>
                </c:pt>
                <c:pt idx="2617">
                  <c:v>0</c:v>
                </c:pt>
                <c:pt idx="2618">
                  <c:v>0</c:v>
                </c:pt>
                <c:pt idx="2619">
                  <c:v>264.19799999999998</c:v>
                </c:pt>
                <c:pt idx="2620">
                  <c:v>264.19799999999998</c:v>
                </c:pt>
                <c:pt idx="2621">
                  <c:v>264.19799999999998</c:v>
                </c:pt>
                <c:pt idx="2622">
                  <c:v>36.271999999999998</c:v>
                </c:pt>
                <c:pt idx="2623">
                  <c:v>36.271999999999998</c:v>
                </c:pt>
                <c:pt idx="2624">
                  <c:v>36.271999999999998</c:v>
                </c:pt>
                <c:pt idx="2627">
                  <c:v>11334.501999999999</c:v>
                </c:pt>
                <c:pt idx="2628">
                  <c:v>208.99099999999999</c:v>
                </c:pt>
                <c:pt idx="2629">
                  <c:v>7.6999999999999999E-2</c:v>
                </c:pt>
                <c:pt idx="2630">
                  <c:v>208.91399999999999</c:v>
                </c:pt>
                <c:pt idx="2631">
                  <c:v>294.04300000000001</c:v>
                </c:pt>
                <c:pt idx="2632">
                  <c:v>294.04300000000001</c:v>
                </c:pt>
                <c:pt idx="2633">
                  <c:v>613.63199999999995</c:v>
                </c:pt>
                <c:pt idx="2634">
                  <c:v>395.774</c:v>
                </c:pt>
                <c:pt idx="2635">
                  <c:v>217.858</c:v>
                </c:pt>
                <c:pt idx="2636">
                  <c:v>3.98</c:v>
                </c:pt>
                <c:pt idx="2637">
                  <c:v>3.98</c:v>
                </c:pt>
                <c:pt idx="2638">
                  <c:v>73.715000000000003</c:v>
                </c:pt>
                <c:pt idx="2639">
                  <c:v>73.715000000000003</c:v>
                </c:pt>
                <c:pt idx="2640">
                  <c:v>34.738</c:v>
                </c:pt>
                <c:pt idx="2641">
                  <c:v>34.738</c:v>
                </c:pt>
                <c:pt idx="2642">
                  <c:v>39.887999999999998</c:v>
                </c:pt>
                <c:pt idx="2643">
                  <c:v>39.887999999999998</c:v>
                </c:pt>
                <c:pt idx="2644">
                  <c:v>36.365000000000002</c:v>
                </c:pt>
                <c:pt idx="2645">
                  <c:v>36.365000000000002</c:v>
                </c:pt>
                <c:pt idx="2646">
                  <c:v>73.328999999999994</c:v>
                </c:pt>
                <c:pt idx="2647">
                  <c:v>73.328999999999994</c:v>
                </c:pt>
                <c:pt idx="2648">
                  <c:v>4.569</c:v>
                </c:pt>
                <c:pt idx="2649">
                  <c:v>4.569</c:v>
                </c:pt>
                <c:pt idx="2650">
                  <c:v>30</c:v>
                </c:pt>
                <c:pt idx="2651">
                  <c:v>30</c:v>
                </c:pt>
                <c:pt idx="2652">
                  <c:v>4869.7070000000003</c:v>
                </c:pt>
                <c:pt idx="2653">
                  <c:v>106.12</c:v>
                </c:pt>
                <c:pt idx="2654">
                  <c:v>1002.866</c:v>
                </c:pt>
                <c:pt idx="2655">
                  <c:v>3760.7209999999995</c:v>
                </c:pt>
                <c:pt idx="2656">
                  <c:v>0</c:v>
                </c:pt>
                <c:pt idx="2657">
                  <c:v>0</c:v>
                </c:pt>
                <c:pt idx="2658">
                  <c:v>1329.328</c:v>
                </c:pt>
                <c:pt idx="2659">
                  <c:v>621.89799999999991</c:v>
                </c:pt>
                <c:pt idx="2660">
                  <c:v>707.43</c:v>
                </c:pt>
                <c:pt idx="2661">
                  <c:v>166.755</c:v>
                </c:pt>
                <c:pt idx="2662">
                  <c:v>166.755</c:v>
                </c:pt>
                <c:pt idx="2663">
                  <c:v>1239.434</c:v>
                </c:pt>
                <c:pt idx="2664">
                  <c:v>25.16</c:v>
                </c:pt>
                <c:pt idx="2665">
                  <c:v>196.267</c:v>
                </c:pt>
                <c:pt idx="2666">
                  <c:v>1018.0070000000001</c:v>
                </c:pt>
                <c:pt idx="2667">
                  <c:v>1193.7840000000001</c:v>
                </c:pt>
                <c:pt idx="2668">
                  <c:v>1193.7840000000001</c:v>
                </c:pt>
                <c:pt idx="2669">
                  <c:v>674.43299999999999</c:v>
                </c:pt>
                <c:pt idx="2670">
                  <c:v>121.30499999999999</c:v>
                </c:pt>
                <c:pt idx="2671">
                  <c:v>553.12800000000004</c:v>
                </c:pt>
                <c:pt idx="2672">
                  <c:v>447.81099999999998</c:v>
                </c:pt>
                <c:pt idx="2673">
                  <c:v>447.81099999999998</c:v>
                </c:pt>
                <c:pt idx="2674">
                  <c:v>458.22</c:v>
                </c:pt>
                <c:pt idx="2675">
                  <c:v>37.631</c:v>
                </c:pt>
                <c:pt idx="2676">
                  <c:v>37.631</c:v>
                </c:pt>
                <c:pt idx="2677">
                  <c:v>420.589</c:v>
                </c:pt>
                <c:pt idx="2678">
                  <c:v>0.47899999999999998</c:v>
                </c:pt>
                <c:pt idx="2679">
                  <c:v>420.11</c:v>
                </c:pt>
                <c:pt idx="2683">
                  <c:v>2912.8089999999997</c:v>
                </c:pt>
                <c:pt idx="2684">
                  <c:v>134.23000000000002</c:v>
                </c:pt>
                <c:pt idx="2685">
                  <c:v>0.02</c:v>
                </c:pt>
                <c:pt idx="2686">
                  <c:v>134.21</c:v>
                </c:pt>
                <c:pt idx="2687">
                  <c:v>2.54</c:v>
                </c:pt>
                <c:pt idx="2688">
                  <c:v>2.54</c:v>
                </c:pt>
                <c:pt idx="2689">
                  <c:v>259.452</c:v>
                </c:pt>
                <c:pt idx="2690">
                  <c:v>259.452</c:v>
                </c:pt>
                <c:pt idx="2691">
                  <c:v>0.03</c:v>
                </c:pt>
                <c:pt idx="2692">
                  <c:v>0.03</c:v>
                </c:pt>
                <c:pt idx="2693">
                  <c:v>0.30599999999999999</c:v>
                </c:pt>
                <c:pt idx="2694">
                  <c:v>0.30599999999999999</c:v>
                </c:pt>
                <c:pt idx="2695">
                  <c:v>35.356000000000002</c:v>
                </c:pt>
                <c:pt idx="2696">
                  <c:v>6</c:v>
                </c:pt>
                <c:pt idx="2697">
                  <c:v>25.356000000000002</c:v>
                </c:pt>
                <c:pt idx="2698">
                  <c:v>4</c:v>
                </c:pt>
                <c:pt idx="2699">
                  <c:v>7.4529999999999994</c:v>
                </c:pt>
                <c:pt idx="2700">
                  <c:v>7.4529999999999994</c:v>
                </c:pt>
                <c:pt idx="2701">
                  <c:v>1213.3800000000001</c:v>
                </c:pt>
                <c:pt idx="2702">
                  <c:v>1213.3800000000001</c:v>
                </c:pt>
                <c:pt idx="2703">
                  <c:v>0.29300000000000004</c:v>
                </c:pt>
                <c:pt idx="2704">
                  <c:v>0.29300000000000004</c:v>
                </c:pt>
                <c:pt idx="2705">
                  <c:v>10.350999999999999</c:v>
                </c:pt>
                <c:pt idx="2706">
                  <c:v>10.350999999999999</c:v>
                </c:pt>
                <c:pt idx="2707">
                  <c:v>117.464</c:v>
                </c:pt>
                <c:pt idx="2708">
                  <c:v>117.464</c:v>
                </c:pt>
                <c:pt idx="2709">
                  <c:v>895.47700000000009</c:v>
                </c:pt>
                <c:pt idx="2710">
                  <c:v>93.61</c:v>
                </c:pt>
                <c:pt idx="2711">
                  <c:v>93.61</c:v>
                </c:pt>
                <c:pt idx="2712">
                  <c:v>142.86700000000002</c:v>
                </c:pt>
                <c:pt idx="2713">
                  <c:v>142.86700000000002</c:v>
                </c:pt>
                <c:pt idx="2714">
                  <c:v>98.680999999999997</c:v>
                </c:pt>
                <c:pt idx="2715">
                  <c:v>57.869</c:v>
                </c:pt>
                <c:pt idx="2716">
                  <c:v>1.7999999999999999E-2</c:v>
                </c:pt>
                <c:pt idx="2717">
                  <c:v>57.850999999999999</c:v>
                </c:pt>
                <c:pt idx="2718">
                  <c:v>38.445999999999998</c:v>
                </c:pt>
                <c:pt idx="2719">
                  <c:v>38.445999999999998</c:v>
                </c:pt>
                <c:pt idx="2720">
                  <c:v>2.3660000000000001</c:v>
                </c:pt>
                <c:pt idx="2721">
                  <c:v>2.3660000000000001</c:v>
                </c:pt>
                <c:pt idx="2722">
                  <c:v>1374.03</c:v>
                </c:pt>
                <c:pt idx="2723">
                  <c:v>145.18299999999999</c:v>
                </c:pt>
                <c:pt idx="2724">
                  <c:v>6.0000000000000001E-3</c:v>
                </c:pt>
                <c:pt idx="2725">
                  <c:v>145.17699999999999</c:v>
                </c:pt>
                <c:pt idx="2726">
                  <c:v>6.7</c:v>
                </c:pt>
                <c:pt idx="2727">
                  <c:v>6.7</c:v>
                </c:pt>
                <c:pt idx="2728">
                  <c:v>73.191000000000003</c:v>
                </c:pt>
                <c:pt idx="2729">
                  <c:v>6.0820000000000007</c:v>
                </c:pt>
                <c:pt idx="2730">
                  <c:v>67.108999999999995</c:v>
                </c:pt>
                <c:pt idx="2731">
                  <c:v>319.19099999999997</c:v>
                </c:pt>
                <c:pt idx="2732">
                  <c:v>19.914999999999999</c:v>
                </c:pt>
                <c:pt idx="2733">
                  <c:v>299.27600000000001</c:v>
                </c:pt>
                <c:pt idx="2734">
                  <c:v>199.4</c:v>
                </c:pt>
                <c:pt idx="2735">
                  <c:v>199.4</c:v>
                </c:pt>
                <c:pt idx="2736">
                  <c:v>17.905000000000001</c:v>
                </c:pt>
                <c:pt idx="2737">
                  <c:v>17.905000000000001</c:v>
                </c:pt>
                <c:pt idx="2738">
                  <c:v>8.2949999999999999</c:v>
                </c:pt>
                <c:pt idx="2739">
                  <c:v>8.2949999999999999</c:v>
                </c:pt>
                <c:pt idx="2740">
                  <c:v>300</c:v>
                </c:pt>
                <c:pt idx="2741">
                  <c:v>300</c:v>
                </c:pt>
                <c:pt idx="2742">
                  <c:v>304.16499999999996</c:v>
                </c:pt>
                <c:pt idx="2743">
                  <c:v>78.856999999999999</c:v>
                </c:pt>
                <c:pt idx="2744">
                  <c:v>225.30799999999999</c:v>
                </c:pt>
                <c:pt idx="2745">
                  <c:v>39627.722499999996</c:v>
                </c:pt>
                <c:pt idx="2746">
                  <c:v>323930.39439999993</c:v>
                </c:pt>
              </c:numCache>
            </c:numRef>
          </c:val>
        </c:ser>
        <c:ser>
          <c:idx val="13"/>
          <c:order val="13"/>
          <c:tx>
            <c:strRef>
              <c:f>Тізбе!$R$3:$R$5</c:f>
              <c:strCache>
                <c:ptCount val="1"/>
                <c:pt idx="0">
                  <c:v>           Мемлекеттік аудит объектілерінің 2025 жылға арналған тізбесі млн.теңге Мем. аудитор(лар)дың ассистент(тер)ін, басқа да сыртқы мемлекеттік аудит және қаржылық бақылау органдарын, Уәкілетті органды, сарапшылар мен мемлекеттік емес аудиторларды та</c:v>
                </c:pt>
              </c:strCache>
            </c:strRef>
          </c:tx>
          <c:invertIfNegative val="0"/>
          <c:cat>
            <c:multiLvlStrRef>
              <c:f>Тізбе!$A$6:$C$2760</c:f>
              <c:multiLvlStrCache>
                <c:ptCount val="2747"/>
                <c:lvl>
                  <c:pt idx="3">
                    <c:v>Тиімділік аудиті</c:v>
                  </c:pt>
                  <c:pt idx="4">
                    <c:v>Тиімділік, сәйкестік аудиті</c:v>
                  </c:pt>
                  <c:pt idx="360">
                    <c:v>Тиімділік аудиті</c:v>
                  </c:pt>
                  <c:pt idx="362">
                    <c:v>Тиімділік аудиті</c:v>
                  </c:pt>
                  <c:pt idx="443">
                    <c:v>Тиімділік   аудиті</c:v>
                  </c:pt>
                  <c:pt idx="444">
                    <c:v>Тиімділік   аудиті</c:v>
                  </c:pt>
                  <c:pt idx="478">
                    <c:v>Тиімділік  Сәйкестік аудиті</c:v>
                  </c:pt>
                  <c:pt idx="479">
                    <c:v>Тиімділік  Сәйкестік аудиті</c:v>
                  </c:pt>
                  <c:pt idx="572">
                    <c:v>Тиімділік, сәйкестік аудиті</c:v>
                  </c:pt>
                  <c:pt idx="573">
                    <c:v>Тиімділік, сәйкестік аудиті</c:v>
                  </c:pt>
                  <c:pt idx="1041">
                    <c:v>Қаржылық есептілік аудиті</c:v>
                  </c:pt>
                  <c:pt idx="1042">
                    <c:v>Қаржылық есептілік аудиті</c:v>
                  </c:pt>
                  <c:pt idx="1048">
                    <c:v>Тиімділік, сәйкестік аудиті</c:v>
                  </c:pt>
                  <c:pt idx="1049">
                    <c:v>Тиімділік аудиті</c:v>
                  </c:pt>
                  <c:pt idx="1155">
                    <c:v>Тиімділік аудиті</c:v>
                  </c:pt>
                  <c:pt idx="1156">
                    <c:v>Тиімділік, сәйкестік аудиті</c:v>
                  </c:pt>
                  <c:pt idx="1591">
                    <c:v>Тиімділік, сәйкестік аудиті</c:v>
                  </c:pt>
                  <c:pt idx="1592">
                    <c:v>Тиімділік, сәйкестік аудиті</c:v>
                  </c:pt>
                  <c:pt idx="1593">
                    <c:v>Тиімділік, сәйкестік аудиті</c:v>
                  </c:pt>
                  <c:pt idx="1594">
                    <c:v>Тиімділік, сәйкестік аудиті</c:v>
                  </c:pt>
                  <c:pt idx="1610">
                    <c:v>Тиімділік аудиті</c:v>
                  </c:pt>
                  <c:pt idx="1611">
                    <c:v>Тиімділік аудиті</c:v>
                  </c:pt>
                  <c:pt idx="1773">
                    <c:v>Тиімділік аудиті</c:v>
                  </c:pt>
                  <c:pt idx="1774">
                    <c:v>Тиімділік, сәйкестік аудиті</c:v>
                  </c:pt>
                  <c:pt idx="2127">
                    <c:v>Тиімділік аудиті</c:v>
                  </c:pt>
                  <c:pt idx="2128">
                    <c:v>Тиімділік аудиті</c:v>
                  </c:pt>
                  <c:pt idx="2229">
                    <c:v>Тиімділік аудиті</c:v>
                  </c:pt>
                  <c:pt idx="2230">
                    <c:v>Тиімділік аудиті</c:v>
                  </c:pt>
                  <c:pt idx="2315">
                    <c:v>Тиімділік, сәйкестік аудиті</c:v>
                  </c:pt>
                  <c:pt idx="2316">
                    <c:v>Тиімділік аудиті</c:v>
                  </c:pt>
                  <c:pt idx="2746">
                    <c:v>ТК мүшелері бойынша барлығы 14 аудиторлық ісшара </c:v>
                  </c:pt>
                </c:lvl>
                <c:lvl>
                  <c:pt idx="4">
                    <c:v>Қазығұрт аудандық мәслихат аппараты ММ</c:v>
                  </c:pt>
                  <c:pt idx="14">
                    <c:v> Қазығұрт ауданы әкімінің аппараты ММ</c:v>
                  </c:pt>
                  <c:pt idx="31">
                    <c:v>Қазығұрт ауданы "Алтынтөбе ауылдық округі әкімінің аппараты" мемлекеттік мекемесі</c:v>
                  </c:pt>
                  <c:pt idx="39">
                    <c:v>Қазығұрт ауданы "Сабыр Рахимов ауылдық округі әкімінің аппараты" мемлекеттік мекемесі</c:v>
                  </c:pt>
                  <c:pt idx="47">
                    <c:v>Қазығұрт ауданы "Шанақ ауылдық округі әкімінің аппараты" мемлекеттік мекемесі</c:v>
                  </c:pt>
                  <c:pt idx="57">
                    <c:v>Қазығұрт ауданы "Қарақозы Абдалиев ауылдық округі әкімінің аппараты" мемлекеттік мекемесі</c:v>
                  </c:pt>
                  <c:pt idx="65">
                    <c:v>Қазығұрт ауданы "Сарапхана ауылдық округі әкімінің аппараты" мемлекеттік мекемесі</c:v>
                  </c:pt>
                  <c:pt idx="73">
                    <c:v>Қазығұрт ауданы "Қарабау  ауылдық округі әкімінің аппараты" мемлекеттік мекемесі</c:v>
                  </c:pt>
                  <c:pt idx="81">
                    <c:v>Қазығұрт ауданы "Жаңабазар ауылдық округі әкімінің аппараты" мемлекеттік мекемесі</c:v>
                  </c:pt>
                  <c:pt idx="89">
                    <c:v>Қазығұрт ауданы "Қазығұрт ауылдық округі әкімінің аппараты" мемлекеттік мекемесі</c:v>
                  </c:pt>
                  <c:pt idx="101">
                    <c:v>Қазығұрт ауданы "Шарбұлақ ауылдық округі әкімінің аппараты" мемлекеттік мекемесі</c:v>
                  </c:pt>
                  <c:pt idx="109">
                    <c:v>Қазығұрт ауданы "Тұрбат ауылдық округі әкімінің аппараты" мемлекеттік мекемесі</c:v>
                  </c:pt>
                  <c:pt idx="117">
                    <c:v>Қазығұрт ауданы "Қызылқия ауылдық округі әкімінің аппараты" мемлекеттік мекемесі</c:v>
                  </c:pt>
                  <c:pt idx="125">
                    <c:v>Қазығұрт ауданы "Қақпақ ауылдық округі әкімінің аппараты" мемлекеттік мекемесі</c:v>
                  </c:pt>
                  <c:pt idx="135">
                    <c:v>Қазығұрт ауданы "Жігерген ауылдық округі әкімінің аппараты" мемлекеттік мекемесі</c:v>
                  </c:pt>
                  <c:pt idx="143">
                    <c:v> Қазығұрт ауданы  жұмыспен қамту және әлеуметтік бағдарламалар бөлімі ММ</c:v>
                  </c:pt>
                  <c:pt idx="172">
                    <c:v> Қазығұрт ауданы  әкімдігінің "Арнаулы әлеуметтік қызметтер көрсету орталығы" коммуналдық мемлекеттік мекемесі</c:v>
                  </c:pt>
                  <c:pt idx="175">
                    <c:v> Қазығұрт ауданы  кәсіпкерлік және ауыл шаруашылығы бөлімі ММ</c:v>
                  </c:pt>
                  <c:pt idx="185">
                    <c:v>Үстеме тексеру:  Қазығұрт ауданы  кәсіпкерлік және ауыл шаруашылығы бөлімінің "Қазығұрт су шаруашылығы" мемлекеттік коммуналдық кәсіпорны </c:v>
                  </c:pt>
                  <c:pt idx="187">
                    <c:v> Қазығұрт ауданы ішкі саясат бөлімі ММ</c:v>
                  </c:pt>
                  <c:pt idx="197">
                    <c:v> Қазығұрт ауданы әкімдігі ішкі саясат бөлімінің Жастар орталығы КММ</c:v>
                  </c:pt>
                  <c:pt idx="204">
                    <c:v> Қазығұрт ауданы  мәдениет және тілдерді дамыту, дене шынықтыру және спорт бөлімі ММ</c:v>
                  </c:pt>
                  <c:pt idx="220">
                    <c:v>оның ішінде үстеме тексеру:</c:v>
                  </c:pt>
                  <c:pt idx="221">
                    <c:v>"Қазығұрт аудандық мәдениет және тілдерді дамыту, дене шынықтыру және спорт бөлімі" мемлекеттік мекемесінің "Мәдениет сарайы" мемлекеттік коммуналдық қазыналық кәсіпорны</c:v>
                  </c:pt>
                  <c:pt idx="222">
                    <c:v>Қазығұрт аудандық мәдениет, тілдерді дамыту, дене шынықтыру және спорт бөлімінің "Орталықтандырылған кітапханалар жүйесі" КММ</c:v>
                  </c:pt>
                  <c:pt idx="230">
                    <c:v>Қазығұрт ауданы мәдениет, тілдерді дамыту, дене шынықтыру және спорт бөлімінің "Тілдерді оқыту және дамыту орталығы" КММ</c:v>
                  </c:pt>
                  <c:pt idx="237">
                    <c:v> Қазығұрт ауданы әкімдігінің "Қазығұрт спорт орталығы" КММ</c:v>
                  </c:pt>
                  <c:pt idx="241">
                    <c:v> Қазығұрт ауданы экономика және қаржы бөлімі ММ</c:v>
                  </c:pt>
                  <c:pt idx="252">
                    <c:v> Қазығұрт ауданы әкімдігінің  жер қатынастары бөлімі ММ </c:v>
                  </c:pt>
                  <c:pt idx="264">
                    <c:v> Қазығұрт аудандық құрылыс, сәулет және қала құрылысы бөлімі ММ</c:v>
                  </c:pt>
                  <c:pt idx="292">
                    <c:v> Қазығұрт ауданы  «Тұрғын-үй коммуналдық шаруашылық, жолаушылар көлігі және автомобиль жолдары бөлімі» мемлекеттік мекемесі</c:v>
                  </c:pt>
                  <c:pt idx="348">
                    <c:v> Қазығұрт ауданы  Тұрғын-үй коммуналдық шаруашылық, жолаушылар көлігі және автомобиль жолдары бөлімінің "Жарық жол және саябақтар" коммуналдық мемлекеттік мекемесі</c:v>
                  </c:pt>
                  <c:pt idx="358">
                    <c:v>Үстеме тексеру:  </c:v>
                  </c:pt>
                  <c:pt idx="359">
                    <c:v>Қазығұрт ауданы  Тұрғын-үй коммуналдық шаруашылық, жолаушылар көлігі және автомобиль жолдары бөлімінің "Таза су" шаруашылық жүргізу құқығындағы мемлекеттік коммуналдық кәсіпорны</c:v>
                  </c:pt>
                  <c:pt idx="362">
                    <c:v>Түркістан облысында табиғи ресурстар және табиғатты пайдалануды реттеу басқармасы</c:v>
                  </c:pt>
                  <c:pt idx="378">
                    <c:v>Түркістан облысының табиғи ресурстар және табиғат пайдалануды реттеу басқармасы "Сырдария-Түркістан мемлекеттік өңірлік табиғи паркі" коммуналдық мемлекеттік мекемесі</c:v>
                  </c:pt>
                  <c:pt idx="386">
                    <c:v>Түркістан облысының табиғи ресурстар және табиғат пайдалануды реттеу басқармасы  "Шардара орман және жануарлар әлемін қорғау жөніндегі мемлекеттік мекемесі" коммуналдық мемлекеттік мекемесі</c:v>
                  </c:pt>
                  <c:pt idx="395">
                    <c:v>Түркістан облысының табиғи ресурстар және табиғат пайдалануды реттеу басқармасының  "Жасыл желек" коммуналдық мемлекеттік мекемесі</c:v>
                  </c:pt>
                  <c:pt idx="405">
                    <c:v>Түркістан облысының табиғи ресурстар және табиғат пайдалануды реттеу басқармасының "Созақ орман және жануарлар әлемін қорғау жөніндегі  мемлекеттік мекемесі" коммуналдық мемлекеттік мекемесі</c:v>
                  </c:pt>
                  <c:pt idx="419">
                    <c:v>Түркістан облысының табиғи ресурстар және табиғат пайдалануды реттеу басқармасының  "Отырар орман  және  жануарлар  әлемін  қорғау  жөніндегі  мемлекеттік мекемесі" коммуналдық мемлекеттік мекемесі</c:v>
                  </c:pt>
                  <c:pt idx="429">
                    <c:v>Түркістан облысының табиғи ресурстар және табиғат пайдалануды реттеу басқармасының  "Бадам орман және жануарлар әлемін қорғау жөніндегі мемлекеттік мекемесі" коммуналдық мемлекеттік мекемесі</c:v>
                  </c:pt>
                  <c:pt idx="444">
                    <c:v>«Түркістан облысының ветеринария басқармасы» мемлекеттік мекемесі</c:v>
                  </c:pt>
                  <c:pt idx="479">
                    <c:v>"Облыстық денсаулық сақтау басқармасы" мемлекеттік мекемесі </c:v>
                  </c:pt>
                  <c:pt idx="524">
                    <c:v>Түркістан облысы денсаулық сақтау басқармасының  "Арнайы медициналық жабдықтау" базасы  коммуналдық мемлекеттік мекемесі</c:v>
                  </c:pt>
                  <c:pt idx="528">
                    <c:v>Түркістан облысы "Денсаулық сақтау басқармасының" Облыстық клиникалық ауруханасы шаруашылық жүргізу құқығындағы мемлекеттік коммуналдық кәсіпорны</c:v>
                  </c:pt>
                  <c:pt idx="529">
                    <c:v>Түркістан облысы "Денсаулық сақтау басқармасының" Облыстық балалар аурухана шаруашылық жүргізу құқығындағы мемлекеттік коммуналдық кәсіпорны</c:v>
                  </c:pt>
                  <c:pt idx="530">
                    <c:v>Түркістан облысы "Денсаулық сақтау басқармасының" №1 Облыстық перинаталдық орталығы шаруашылық жүргізу құқығындағы мемлекеттік коммуналдық кәсіпорны</c:v>
                  </c:pt>
                  <c:pt idx="531">
                    <c:v>Түркістан облысы "Денсаулық сақтау басқармасының" №2 Облыстық перинаталдық орталығы шаруашылық жүргізу құқығындағы мемлекеттік коммуналдық кәсіпорны </c:v>
                  </c:pt>
                  <c:pt idx="532">
                    <c:v>Түркістан облысы "Денсаулық сақтау басқармасының" №3 Облыстық перинаталдық орталығы шаруашылық жүргізу құқығындағы мемлекеттік коммуналдық кәсіпорны </c:v>
                  </c:pt>
                  <c:pt idx="533">
                    <c:v>Түркістан облысы "Денсаулық сақтау басқармасының" Облыстық офтальмологиялық ауруханасы шаруашылық жүргізу құқығындағы мемлекеттік коммуналдық кәсіпорны </c:v>
                  </c:pt>
                  <c:pt idx="534">
                    <c:v>Түркістан облысы "Денсаулық сақтау басқармасының" Облыстық тері-венерология диспансері шаруашылық жүргізу құқығындағы мемлекеттік коммуналдық кәсіпорны</c:v>
                  </c:pt>
                  <c:pt idx="535">
                    <c:v>Түркістан облысы "Денсаулық сақтау басқармасының" Облыстық балаларды оңалту орталығы шаруашылық жүргізу құқығындағы мемлекеттік коммуналдық кәсіпорны</c:v>
                  </c:pt>
                  <c:pt idx="536">
                    <c:v>Түркістан облысы "Денсаулық сақтау басқармасының" Облыстық  психикалық  денсаулық  орталығы шаруашылық жүргізу құқығындағы мемлекеттік коммуналдық кәсіпорны</c:v>
                  </c:pt>
                  <c:pt idx="537">
                    <c:v>Түркістан облысы "Денсаулық сақтау басқармасының" Облыстық фтизиопульмонология орталығы шаруашылық жүргізу құқығындағы мемлекеттік коммуналдық кәсіпорны</c:v>
                  </c:pt>
                  <c:pt idx="538">
                    <c:v>Түркістан облысы "Денсаулық сақтау басқармасының" Облыстық жедел медициналық жәрдем станциясы шаруашылық жүргізу құқығындағы мемлекеттік коммуналдық кәсіпорны</c:v>
                  </c:pt>
                  <c:pt idx="539">
                    <c:v>Түркістан облысы "Денсаулық сақтау басқармасының" Облыстық "Балықшы"фтизиопульмонологиялық оңалту орталығы   шаруашылық жүргізу құқығындағы мемлекеттік коммуналдық кәсіпорны</c:v>
                  </c:pt>
                  <c:pt idx="540">
                    <c:v>Түркістан облысы "Денсаулық сақтау басқармасының" Облыстық балаларды оңалту орталығы  "Ақ-бұлақ" шаруашылық жүргізу құқығындағы мемлекеттік коммуналдық кәсіпорны</c:v>
                  </c:pt>
                  <c:pt idx="541">
                    <c:v>Түркістан облысы "Денсаулық сақтау басқармасының" Облыстық балаларды оңалту орталығы  "Жансая" шаруашылық жүргізу құқығындағы мемлекеттік коммуналдық кәсіпорны</c:v>
                  </c:pt>
                  <c:pt idx="542">
                    <c:v>Түркістан облысы "Денсаулық сақтау басқармасының" Облыстық патологиялық анатомиялық бюросы шаруашылық жүргізу құқығындағы мемлекеттік коммуналдық кәсіпорны </c:v>
                  </c:pt>
                  <c:pt idx="543">
                    <c:v>Түркістан облысы "Денсаулық сақтау басқармасының" Арыс аудандық орталық ауруханасы шаруашылық жүргізу құқығындағы мемлекеттік коммуналдық кәсіпорны </c:v>
                  </c:pt>
                  <c:pt idx="544">
                    <c:v>Түркістан облысы "Денсаулық сақтау басқармасының" Бәйдібек аудандық орталық ауруханасы шаруашылық жүргізу құқығындағы мемлекеттік коммуналдық кәсіпорны</c:v>
                  </c:pt>
                  <c:pt idx="545">
                    <c:v>Түркістан облысы "Денсаулық сақтау басқармасының" Қазығұрт аудандық  ауруханасы шаруашылық жүргізу құқығындағы мемлекеттік коммуналдық кәсіпорны </c:v>
                  </c:pt>
                  <c:pt idx="546">
                    <c:v>Түркістан облысы "Денсаулық сақтау басқармасының" Жетісай аудандық орталық ауруханасы шаруашылық жүргізу құқығындағы мемлекеттік коммуналдық кәсіпорны</c:v>
                  </c:pt>
                  <c:pt idx="547">
                    <c:v>Түркістан облысы "Денсаулық сақтау басқармасының" "Асықата" Жетісай аудандық ауруханасы шаруашылық жүргізу құқығындағы мемлекеттік коммуналдық кәсіпорны</c:v>
                  </c:pt>
                  <c:pt idx="548">
                    <c:v>Түркістан облысы "Денсаулық сақтау басқармасының" "Атакент" Мақтаарал аудандық ауруханасы шаруашылық жүргізу құқығындағы мемлекеттік коммуналдық кәсіпорны</c:v>
                  </c:pt>
                  <c:pt idx="549">
                    <c:v>Түркістан облысы "Денсаулық сақтау басқармасының" "Мырзакент" Мақтаарал аудандық ауруханасы шаруашылық жүргізу құқығындағы мемлекеттік коммуналдық кәсіпорны</c:v>
                  </c:pt>
                  <c:pt idx="550">
                    <c:v>Түркістан облысы "Денсаулық сақтау басқармасының" Ордабасы аудандық орталық ауруханасы шаруашылық жүргізу құқығындағы мемлекеттік коммуналдық кәсіпорны</c:v>
                  </c:pt>
                  <c:pt idx="551">
                    <c:v>Түркістан облысы "Денсаулық сақтау басқармасының" Отырар аудандық орталық ауруханасы шаруашылық жүргізу құқығындағы мемлекеттік коммуналдық кәсіпорны</c:v>
                  </c:pt>
                  <c:pt idx="552">
                    <c:v>Түркістан облысы "Денсаулық сақтау басқармасының" Сайрам аудандық орталық ауруханасы шаруашылық жүргізу құқығындағы мемлекеттік коммуналдық кәсіпорны</c:v>
                  </c:pt>
                  <c:pt idx="553">
                    <c:v>Түркістан облысы "Денсаулық сақтау басқармасының" "Қарабұлақ" Сайрам аудандық ауруханасы шаруашылық жүргізу құқығындағы мемлекеттік коммуналдық кәсіпорны </c:v>
                  </c:pt>
                  <c:pt idx="554">
                    <c:v>Түркістан облысы "Денсаулық сақтау басқармасының" Сарыағаш аудандық орталық ауруханасы шаруашылық жүргізу құқығындағы мемлекеттік коммуналдық кәсіпорны</c:v>
                  </c:pt>
                  <c:pt idx="555">
                    <c:v>Түркістан облысы "Денсаулық сақтау басқармасының" "Абай" Келес аудандық ауруханасы шаруашылық жүргізу құқығындағы мемлекеттік коммуналдық кәсіпорны</c:v>
                  </c:pt>
                  <c:pt idx="556">
                    <c:v>Түркістан облысы "Денсаулық сақтау басқармасының" Созақ аудандық орталық ауруханасы шаруашылық жүргізу құқығындағы мемлекеттік коммуналдық кәсіпорны</c:v>
                  </c:pt>
                  <c:pt idx="557">
                    <c:v>Түркістан облысы "Денсаулық сақтау басқармасының" Төлеби аудандық орталық ауруханасы шаруашылық жүргізу құқығындағы мемлекеттік коммуналдық кәсіпорны</c:v>
                  </c:pt>
                  <c:pt idx="558">
                    <c:v>Түркістан облысы "Денсаулық сақтау басқармасының" Ленгір қалалық ауруханасы шаруашылық жүргізу құқығындағы мемлекеттік коммуналдық кәсіпорны</c:v>
                  </c:pt>
                  <c:pt idx="559">
                    <c:v>Түркістан облысы "Денсаулық сақтау басқармасының" Ленгір қалалық емханасы шаруашылық жүргізу құқығындағы мемлекеттік коммуналдық кәсіпорны </c:v>
                  </c:pt>
                  <c:pt idx="560">
                    <c:v>Түркістан облысы "Денсаулық сақтау басқармасының" Түлкібас аудандық орталық ауруханасы шаруашылық жүргізу құқығындағы мемлекеттік коммуналдық кәсіпорны </c:v>
                  </c:pt>
                  <c:pt idx="561">
                    <c:v>Түркістан облысы "Денсаулық сақтау басқармасының" Шардара аудандық орталық ауруханасы шаруашылық жүргізу құқығындағы мемлекеттік коммуналдық кәсіпорны </c:v>
                  </c:pt>
                  <c:pt idx="562">
                    <c:v>Түркістан облысы "Денсаулық сақтау басқармасының" Түркістан қалалық емханасы шаруашылық жүргізу құқығындағы мемлекеттік коммуналдық кәсіпорны</c:v>
                  </c:pt>
                  <c:pt idx="563">
                    <c:v>Түркістан облысы "Денсаулық сақтау басқармасының" Түркістан қалалық балалар ауруханасы шаруашылық жүргізу құқығындағы мемлекеттік коммуналдық кәсіпорны</c:v>
                  </c:pt>
                  <c:pt idx="564">
                    <c:v>Түркістан облысы "Денсаулық сақтау басқармасының" Кентау қалалық орталық ауруханасы шаруашылық жүргізу құқығындағы мемлекеттік коммуналдық кәсіпорны </c:v>
                  </c:pt>
                  <c:pt idx="565">
                    <c:v>Түркістан облысы "Денсаулық сақтау басқармасының" Кентау қалалық емханасы шаруашылық жүргізу құқығындағы мемлекеттік коммуналдық кәсіпорны </c:v>
                  </c:pt>
                  <c:pt idx="566">
                    <c:v>Түркістан облысы "Денсаулық сақтау басқармасының" Түркістан жоғары медицина колледжі шаруашылық жүргізу құқығындағы мемлекеттік коммуналдық кәсіпорны </c:v>
                  </c:pt>
                  <c:pt idx="567">
                    <c:v>Түркістан облысы "Денсаулық сақтау басқармасының" Жетісай жоғары медицина колледжі шаруашылық жүргізу құқығындағы мемлекеттік коммуналдық кәсіпорны </c:v>
                  </c:pt>
                  <c:pt idx="568">
                    <c:v>Түркістан облысы "Денсаулық сақтау басқармасының" Сауран аудандық емханасы шаруашылық жүргізу құқығындағы мемлекеттік коммуналдық кәсіпорны</c:v>
                  </c:pt>
                  <c:pt idx="569">
                    <c:v>Түркістан облысы "Денсаулық сақтау басқармасының" Облыстық ЖИТС-тің алдын алу және онымен күресу орталығы мемлекеттік коммуналдық қазыналық кәсіпорны</c:v>
                  </c:pt>
                  <c:pt idx="570">
                    <c:v>ТК мүшесі бойынша барлығы</c:v>
                  </c:pt>
                  <c:pt idx="573">
                    <c:v>"Ордабасы  ауданы мәслихат аппараты" мемлекеттік мекемесі</c:v>
                  </c:pt>
                  <c:pt idx="581">
                    <c:v>"Ордабасы ауданы әкімінің аппараты" мемлекеттік мекемесі</c:v>
                  </c:pt>
                  <c:pt idx="598">
                    <c:v>"Бадам ауылдық округі әкімінің аппараты" мемлекеттік мекемесі</c:v>
                  </c:pt>
                  <c:pt idx="620">
                    <c:v>"Бөген ауылдық округі әкімінің аппараты" мемлекеттік мекемесі</c:v>
                  </c:pt>
                  <c:pt idx="639">
                    <c:v>"Бөржар  ауылдық округі әкімінің аппараты" мемлекеттік мекемесі</c:v>
                  </c:pt>
                  <c:pt idx="662">
                    <c:v>"Жеңіс  ауылдық округі әкімінің аппараты" мемлекеттік мекемесі</c:v>
                  </c:pt>
                  <c:pt idx="681">
                    <c:v>Қажымұқан  ауылдық округі әкімінің аппараты" мемлекеттік мекемесі</c:v>
                  </c:pt>
                  <c:pt idx="705">
                    <c:v>Қарақұм  ауылдық округі әкімінің аппараты" мемлекеттік мекемесі</c:v>
                  </c:pt>
                  <c:pt idx="723">
                    <c:v>Қараспан  ауылдық округі әкімінің аппараты" мемлекеттік мекемесі</c:v>
                  </c:pt>
                  <c:pt idx="743">
                    <c:v>"Төрткүл  ауылдық округі әкімінің аппараты" мемлекеттік мекемесі</c:v>
                  </c:pt>
                  <c:pt idx="764">
                    <c:v>"Шұбар ауылдық округі әкімінің аппараты" мемлекеттік мекемесі</c:v>
                  </c:pt>
                  <c:pt idx="783">
                    <c:v>"Шұбарсу ауылдық округі әкімінің аппараты" мемлекеттік мекемесі</c:v>
                  </c:pt>
                  <c:pt idx="809">
                    <c:v>Ордабасы ауданы әкімдігінің "Ордабасы аудандық жұмыспен қамту және әлеуметтік бағдарламалар бөлімі" мемлекеттік мекемесі</c:v>
                  </c:pt>
                  <c:pt idx="838">
                    <c:v>Ордабасы ауданы "Жұмыспен қамту және әлеуметтік бағдарламалар бөлімі"  мемлекеттік мекемесінің "Шапағат әлеуметтік қызметтер көрсету орталығы" коммуналдық мемлекеттік мекемесі</c:v>
                  </c:pt>
                  <c:pt idx="845">
                    <c:v>Ордабасы  ауданы әкімдігінің "Ордабасы аудандық ішкі саясат бөлімі" ММ  </c:v>
                  </c:pt>
                  <c:pt idx="856">
                    <c:v>Ордабасы ауданы "Жастар ресурстық орталығы" КММ</c:v>
                  </c:pt>
                  <c:pt idx="863">
                    <c:v>Ордабасы ауданы әкімдігінің "Мәдениет, тілдерді дамыту, дене шынықтыру және спорт бөлімі" мемлекеттік мекемесі</c:v>
                  </c:pt>
                  <c:pt idx="882">
                    <c:v>оның ішінде үстеме тексеру жүргізілетін аудит объектісі </c:v>
                  </c:pt>
                  <c:pt idx="883">
                    <c:v>«Ордабасы ауданы әкімдігінің Ордабасы аудандық мәдениет, тілдерді дамыту, дене шынықтыру және спорт бөлімінің «Ордабасы аудандық мәдениет сарайы» мемлекеттік коммуналдық қазыналық кәсіпорны </c:v>
                  </c:pt>
                  <c:pt idx="889">
                    <c:v>Ордабасы аудандық мәдениет, тілдерді дамыту, дене шынықтыру және спорт бөлімінің "Ордабасы аудандық орталықтандырылған кітапханалар жүйесі" коммуналдық мемлекеттік мекемесі</c:v>
                  </c:pt>
                  <c:pt idx="894">
                    <c:v>Ордабасы ауданы әкімдігінің "Мәдениет, тілдерді дамыту, дене шынықтыру және спорт бөлімі" мемлекеттік мекемесінің Тілдерді оқыту және дамыту орталығы</c:v>
                  </c:pt>
                  <c:pt idx="900">
                    <c:v>Ордабасы ауданы әкімдігінің Мәдениет, тілдерді дамыту, дене шынықтыру және спорт бөлімінің  Темірлан спорт клубы КММ</c:v>
                  </c:pt>
                  <c:pt idx="905">
                    <c:v>"Ордабасы ауданы әкімдігінің тұрғын үй-коммуналдық шаруашылығы, жолаушылар көлігі және автомобиль жолдары бөлімі" мемлекеттік мекемесі</c:v>
                  </c:pt>
                  <c:pt idx="967">
                    <c:v>Ордабасы ауданы әкімдігінің тұрғын үй-коммуналдық шаруашылығы, жолаушылар көлігі және автомобиль жолдары бөлімінің "Темірлан абаттандыру" КММ</c:v>
                  </c:pt>
                  <c:pt idx="975">
                    <c:v>Ордабасы ауданы әкімдігінің "Ордабасы ауданының экономика және қаржы бөлімі" мемлекеттік мекемесі</c:v>
                  </c:pt>
                  <c:pt idx="989">
                    <c:v>Ордабасы ауданы әкімдігінің "Ордабасы аудандық кәсіпкерлік бөлімі" мемлекеттік мекемесі</c:v>
                  </c:pt>
                  <c:pt idx="997">
                    <c:v>Ордабасы ауданы әкімдігінінің "Ордабасы аудандық құрылыс, сәулет және қала құрылысы бөлімі" мемлекеттік мекемесі</c:v>
                  </c:pt>
                  <c:pt idx="1025">
                    <c:v>Ордабасы ауданы әкімдігінінің "Ордабасы аудандық ауылшаруашылығы және жер қатынастары бөлімі" мемлекеттік мекемесі</c:v>
                  </c:pt>
                  <c:pt idx="1040">
                    <c:v>Қазақстан Республикасы Қаржы министрлігінің мемлекеттік кірістер комитеті Түркістан облысы бойынша мемлекеттік кірістер департаментінің "Ордабасы ауданы бойынша Мемлекеттік кірістер басқармасы" республикалық мемлекеттік мекемесі</c:v>
                  </c:pt>
                  <c:pt idx="1041">
                    <c:v>Түркістан облысының қаржы және мемлекеттік активтер басқармасы </c:v>
                  </c:pt>
                  <c:pt idx="1042">
                    <c:v>"Түркістан облысының қаржы және мемлекеттік активтер басқармасы" мемлекеттік мекемесі</c:v>
                  </c:pt>
                  <c:pt idx="1043">
                    <c:v>оның ішінде үстеме тексерумен қамтылатын аудит объектісі:</c:v>
                  </c:pt>
                  <c:pt idx="1044">
                    <c:v>"Сайрам аудандық экономика және қаржы бөлімі" мемлекеттік мекемесі</c:v>
                  </c:pt>
                  <c:pt idx="1045">
                    <c:v>"Созақ ауданы әкімдігінің экономика және қаржы бөлімі" мемлекеттік мекемесі</c:v>
                  </c:pt>
                  <c:pt idx="1046">
                    <c:v>"Кентау қалалық экономика және қаржы бөлімі" мемлекеттік мекемесі</c:v>
                  </c:pt>
                  <c:pt idx="1047">
                    <c:v>"Сарыағаш ауданының экономика және қаржы бөлімі" мемлекеттік мекемесі</c:v>
                  </c:pt>
                  <c:pt idx="1048">
                    <c:v>Түркістан облысының білім басқармасы</c:v>
                  </c:pt>
                  <c:pt idx="1049">
                    <c:v>Түркістан облысының білім басқармасы мемлекеттік мекемесі</c:v>
                  </c:pt>
                  <c:pt idx="1055">
                    <c:v>Түркістан облысының білім басқармасының "Түлкібас агробизнес және саяхат колледжі" мемлекеттік коммуналдық қазыналық кәсіпорны</c:v>
                  </c:pt>
                  <c:pt idx="1061">
                    <c:v>Түркістан облысының білім басқармасының «Түркістан жоғары көпсалалы, қолөнер колледжі» мемлекеттік коммуналдық қазыналық кәсіпорны</c:v>
                  </c:pt>
                  <c:pt idx="1065">
                    <c:v>Кентау көпсалалы колледжі мемлекеттік коммуналдық қазыналық кәсіпорны</c:v>
                  </c:pt>
                  <c:pt idx="1069">
                    <c:v>Түркістан облысының  білім басқармасының "Қапланбек жоғары аграрлық -техникалық  колледжі "мемлекеттік коммуналдық қазыналық кәсіпорны</c:v>
                  </c:pt>
                  <c:pt idx="1073">
                    <c:v>Түркістан Облысының білім басқармасының "№1 колледж" мемлекеттік коммуналдық қазыналық кәсіпорны</c:v>
                  </c:pt>
                  <c:pt idx="1077">
                    <c:v>Түркістан облысының білім басқармасының «№7 Колледж» мемлекеттік коммуналдық қазыналық кәсіпорны</c:v>
                  </c:pt>
                  <c:pt idx="1081">
                    <c:v>Түркістан облысының білім басқармасының «№8 Колледж» мемлекеттік коммуналдық қазыналық кәсіпорны</c:v>
                  </c:pt>
                  <c:pt idx="1085">
                    <c:v>Түркістан облысының білім басқармасының «Түркістан көпсалалы-техникалық колледжі» мемлекеттік коммуналдық қазыналық кәсіпорны</c:v>
                  </c:pt>
                  <c:pt idx="1089">
                    <c:v>Түркістан облысының білім басқармасының «№11 Колледж» мемлекеттік коммуналдық қазыналық кәсіпорны</c:v>
                  </c:pt>
                  <c:pt idx="1093">
                    <c:v>Түркістан облысы білім басқармасының «№12 Колледж» мемлекеттік коммуналдық қазыналық кәсіпорны</c:v>
                  </c:pt>
                  <c:pt idx="1099">
                    <c:v>Түркістан облысы білім басқармасының «№13 Колледж» мемлекеттік коммуналдық қазыналық кәсіпорны</c:v>
                  </c:pt>
                  <c:pt idx="1103">
                    <c:v>Түркістан облысының білім басқармасының «№14 колледж» мемлекеттік коммуналдық қазыналық кәсіпорны</c:v>
                  </c:pt>
                  <c:pt idx="1107">
                    <c:v>Түркістан облысының білім басқармасының «№15 колледж» мемлекеттік коммуналдық қазыналық кәсіпорны</c:v>
                  </c:pt>
                  <c:pt idx="1111">
                    <c:v>Түркістан Облысының білім басқармасының "№17 колледж" мемлекеттік коммуналдық қазыналық кәсіпорны</c:v>
                  </c:pt>
                  <c:pt idx="1117">
                    <c:v>Түркістан Облысының білім басқармасының "№18 колледж" мемлекеттік коммуналдық қазыналық кәсіпорны</c:v>
                  </c:pt>
                  <c:pt idx="1121">
                    <c:v>Түркістан Облысының білім басқармасының "№19 колледж" мемлекеттік коммуналдық қазыналық кәсіпорны</c:v>
                  </c:pt>
                  <c:pt idx="1125">
                    <c:v>Түркістан Облысының білім басқармасының Д.Құрманбек атындағы №20 колледж мемлекеттік коммуналдық қазыналық кәсіпорны</c:v>
                  </c:pt>
                  <c:pt idx="1129">
                    <c:v>Түркістан облысының білім басқармасының «Көпсалалы индустриалды-техникалық колледжі» мемлекеттік коммуналдық қазыналық кәсіпорны</c:v>
                  </c:pt>
                  <c:pt idx="1135">
                    <c:v>Түркістан облысының білім басқармасының «Кәсіптік оқудағы көпсалалы колледжі» мемлекеттік коммуналдық қазыналық кәсіпорны</c:v>
                  </c:pt>
                  <c:pt idx="1141">
                    <c:v>Түркістан Облысының білім басқармасының Д.Қонаев атындағы №25 аграрлық техникалық колледжі мемлекеттік коммуналдық қазыналық кәсіпорны</c:v>
                  </c:pt>
                  <c:pt idx="1145">
                    <c:v>Түркістан Облысының білім басқармасының "Ғ.Мұратбаев атындағы Жетісай гуманитарлық-техникалық колледжі"  мемлекеттік коммуналдық қазыналық кәсіпорны</c:v>
                  </c:pt>
                  <c:pt idx="1149">
                    <c:v>Түркістан Облысының білім басқармасының "Мақтарал аграрлық колледжі"   мемлекеттік коммуналдық қазыналық кәсіпорны</c:v>
                  </c:pt>
                  <c:pt idx="1156">
                    <c:v>Түлкібас аудандық мәслихат аппараты ММ</c:v>
                  </c:pt>
                  <c:pt idx="1163">
                    <c:v>Түлкібас ауданы әкімінің аппараты ММ</c:v>
                  </c:pt>
                  <c:pt idx="1177">
                    <c:v>Түлкібас ауданы "Арыс  ауылдық округі әкімінің аппараты" мемлекеттік мекемесі</c:v>
                  </c:pt>
                  <c:pt idx="1192">
                    <c:v>Түлкібас ауданы "Балықты ауылдық округі әкімінің аппараты" мемлекеттік мекемесі</c:v>
                  </c:pt>
                  <c:pt idx="1208">
                    <c:v>Түлкібас ауданы "Келтемашат ауылдық округі әкімінің аппараты" мемлекеттік мекемесі</c:v>
                  </c:pt>
                  <c:pt idx="1224">
                    <c:v>Түлкібас ауданы "Кемербастау ауылдық округі әкімінің аппараты" мемлекеттік мекемесі</c:v>
                  </c:pt>
                  <c:pt idx="1240">
                    <c:v>Түлкібас ауданы "Машат ауылдық округі әкімінің аппараты" мемлекеттік мекемесі</c:v>
                  </c:pt>
                  <c:pt idx="1256">
                    <c:v>Түлкібас ауданы "Рысқұлов ауылдық округі әкімінің аппараты" мемлекеттік мекемесі</c:v>
                  </c:pt>
                  <c:pt idx="1271">
                    <c:v>Түлкібас ауданы "Састөбе ауылдық округі әкімінің аппараты" мемлекеттік мекемесі</c:v>
                  </c:pt>
                  <c:pt idx="1286">
                    <c:v>Түлкібас ауданы "Шақпақ ауылдық округі әкімінің аппараты" мемлекеттік мекемесі</c:v>
                  </c:pt>
                  <c:pt idx="1302">
                    <c:v>Түлкібас ауданы "Тастұмсық ауылдық округ әкімінің аппараты" мемлекеттік мекемесі</c:v>
                  </c:pt>
                  <c:pt idx="1315">
                    <c:v>Түлкібас ауданы "Жабағылы  кенті әкімінің аппараты" мемлекеттік мекемесі</c:v>
                  </c:pt>
                  <c:pt idx="1331">
                    <c:v>Түлкібас ауданы "Ақбиік  ауылдық округі әкімінің аппараты" мемлекеттік мекемесі</c:v>
                  </c:pt>
                  <c:pt idx="1347">
                    <c:v>Түлкібас ауданы "Мичурин  ауылдық округі әкімінің аппараты" мемлекеттік мекемесі</c:v>
                  </c:pt>
                  <c:pt idx="1363">
                    <c:v>Түлкібас ауданы "Майлыкент ауылдық округі әкімінің аппараты" мемлекеттік мекемесі</c:v>
                  </c:pt>
                  <c:pt idx="1380">
                    <c:v>  "Түлкібас аудан әкімдігінің Түлкібас кент әкімінің аппараты "коммуналдық мемлекеттік мекемесі</c:v>
                  </c:pt>
                  <c:pt idx="1396">
                    <c:v>Түлкібас ауданы әкімдігінің  жұмыспен қамту және әлеуметтік бағдарламалар бөлімі КММ</c:v>
                  </c:pt>
                  <c:pt idx="1425">
                    <c:v>Түлкібас ауданы әкімдігінің Кентау қалалық жұмыспен қамту және әлеуметтік бағдарламалар бөлімінің "Халыққа әлеуметтік көмек көрсету жөніндегі аудандық аумақтық орталығы" КММ</c:v>
                  </c:pt>
                  <c:pt idx="1432">
                    <c:v>Түлкібас ауданы әкімдігінің кәсіпкерлік  бөлімі ММ</c:v>
                  </c:pt>
                  <c:pt idx="1439">
                    <c:v>Түлкібас ауданы әкімдігінің  ішкі саясат бөлімі ММ</c:v>
                  </c:pt>
                  <c:pt idx="1446">
                    <c:v>Түлкібас ауданы әкімдігі ішкі саясат бөлімінің Жастар орталығы КММ</c:v>
                  </c:pt>
                  <c:pt idx="1451">
                    <c:v>Түлкібас ауданы әкімдігінің Шамшырақ "Түлкібас қоғамдық-саяси газеті" Жауапкершілігі шектеулі серіктестігі</c:v>
                  </c:pt>
                  <c:pt idx="1452">
                    <c:v>Түлкібас ауданы әкімдігінің  мәдениет және тілдерді дамыту, дене шынықтыру және спорт бөлімі ММ</c:v>
                  </c:pt>
                  <c:pt idx="1467">
                    <c:v>оның ішінде үстеме тексеру:</c:v>
                  </c:pt>
                  <c:pt idx="1468">
                    <c:v>Түлкібас ауданы әкімдігінің  мәдениет және тілдерді дамыту, дене шынықтыру және спорт бөлімінің "Аудандық мәдениет үйі" мемлекеттік коммуналдық қазыналық кәсіпорны</c:v>
                  </c:pt>
                  <c:pt idx="1469">
                    <c:v>Түлкібас аудандық әкімдігі  мәдениет, тілдерді дамыту, дене шынықтыру және спорт бөлімінің "Орталықтандырылған кітапханалар жүйесі" КММ</c:v>
                  </c:pt>
                  <c:pt idx="1475">
                    <c:v>Түлкібас аудандық әкімдігі  мәдениет, тілдерді дамыту, дене шынықтыру және спорт бөлімінің "Тілдерді оқыту және дамыту орталығы" КММ</c:v>
                  </c:pt>
                  <c:pt idx="1480">
                    <c:v>Түлкібас аудандық әкімдігі  мәдениет, тілдерді дамыту, дене шынықтыру және спорт бөлімінің "Түлкібас спорт клубы" КММ</c:v>
                  </c:pt>
                  <c:pt idx="1484">
                    <c:v>Түлкібас ауданы әкімдігінің "Экономика және қаржы бөлімі" КММ</c:v>
                  </c:pt>
                  <c:pt idx="1513">
                    <c:v>Түлкібас ауданы әкімдігінің "Ауыл шаруашылығы және жер қатынастары бөлімі" КММ </c:v>
                  </c:pt>
                  <c:pt idx="1520">
                    <c:v>Түлкібас ауданы әкімдігінің "Құрылыс, сәулет және қала құрылысы бөлімі" КММ</c:v>
                  </c:pt>
                  <c:pt idx="1548">
                    <c:v>Түлкібас ауданы әкімдігінің «Тұрғын-үй коммуналдық шаруашылық, жолаушылар көлігі және автомобиль жолдары бөлімі» коммуналдық мемлекеттік мекемесі</c:v>
                  </c:pt>
                  <c:pt idx="1581">
                    <c:v>үстеме тексеру:</c:v>
                  </c:pt>
                  <c:pt idx="1582">
                    <c:v>Түлкібас ауданы әкімдігінің "Тұраркент су" мемлекеттік коммуналдық кәсіпорны</c:v>
                  </c:pt>
                  <c:pt idx="1584">
                    <c:v>Түлкібас ауданы әкімдігінің «Тұрғын-үй коммуналдық шаруашылық, жолаушылар көлігі және автомобиль жолдары бөлімінің  "Түлкібас көрікті ел" коммуналдық мемлекеттік мекемесі</c:v>
                  </c:pt>
                  <c:pt idx="1589">
                    <c:v>ТК мүшесі бойынша барлығы</c:v>
                  </c:pt>
                  <c:pt idx="1591">
                    <c:v>Түркістан облысының ауыл шаруашылығы басқармасы </c:v>
                  </c:pt>
                  <c:pt idx="1592">
                    <c:v>Түркістан облысының ауыл шаруашылығы басқармасы </c:v>
                  </c:pt>
                  <c:pt idx="1593">
                    <c:v>Облыстық полиция департаменті</c:v>
                  </c:pt>
                  <c:pt idx="1594">
                    <c:v>Облыстық полиция департаменті</c:v>
                  </c:pt>
                  <c:pt idx="1610">
                    <c:v>Түркістан облысының  цифрландыру, мемлекеттік қызметтер көрсету және архивтер басқармасы </c:v>
                  </c:pt>
                  <c:pt idx="1611">
                    <c:v>«Түркістан облысының цифрландыру, мемлекеттік қызметтер көрсету және архивтер басқармасы» мемлекеттік мекемесі</c:v>
                  </c:pt>
                  <c:pt idx="1623">
                    <c:v>Түркістан облысының цифрландыру, мемлекеттік қызметтер көрсету және архивтер басқармасының «Жетісай өңірлік мемлекеттік архиві» коммуналдық мемлекеттік мекемесі</c:v>
                  </c:pt>
                  <c:pt idx="1631">
                    <c:v>Түркістан облысының цифрландыру, мемлекеттік қызметтер көрсету және архивтер басқармасының «Келес аудандық мемлекеттік архиві» коммуналдық мемлекеттік мекемесі</c:v>
                  </c:pt>
                  <c:pt idx="1639">
                    <c:v>Түркістан облысының цифрландыру, мемлекеттік қызметтер көрсету және архивтер басқармасының «Кентау өңірлік мемлекеттік архиві» коммуналдық мемлекеттік мекемесі</c:v>
                  </c:pt>
                  <c:pt idx="1647">
                    <c:v>Түркістан облысының цифрландыру, мемлекеттік қызметтер көрсету және архивтер басқармасының «Созақ аудандық мемлекеттік архиві» коммуналдық мемлекеттік мекемесі</c:v>
                  </c:pt>
                  <c:pt idx="1655">
                    <c:v>Түркістан облысының цифрландыру, мемлекеттік қызметтер көрсету және архивтер басқармасының «Түлкібас аудандық мемлекеттік архиві» коммуналдық мемлекеттік мекемесі</c:v>
                  </c:pt>
                  <c:pt idx="1663">
                    <c:v>Түркістан облысының цифрландыру, мемлекеттік қызметтер көрсету және архивтер басқармасының «Мақтаарал аудандық мемлекеттік архиві» коммуналдық мемлекеттік мекемесі</c:v>
                  </c:pt>
                  <c:pt idx="1671">
                    <c:v>Түркістан облысының цифрландыру, мемлекеттік қызметтер көрсету және архивтер басқармасының «Төлеби аудандық мемлекеттік архиві» коммуналдық мемлекеттік мекемесі</c:v>
                  </c:pt>
                  <c:pt idx="1679">
                    <c:v>Түркістан облысының цифрландыру, мемлекеттік қызметтер көрсету және архивтер басқармасының «Ордабасы аудандық мемлекеттік архиві» коммуналдық мемлекеттік мекемесі</c:v>
                  </c:pt>
                  <c:pt idx="1687">
                    <c:v>Түркістан облысының цифрландыру, мемлекеттік қызметтер көрсету және архивтер басқармасының «Қазығұрт аудандық мемлекеттік архиві» коммуналдық мемлекеттік мекемесі</c:v>
                  </c:pt>
                  <c:pt idx="1695">
                    <c:v>Түркістан облысының цифрландыру, мемлекеттік қызметтер көрсету және архивтер басқармасының «Отырар аудандық мемлекеттік архиві» коммуналдық мемлекеттік мекемесі</c:v>
                  </c:pt>
                  <c:pt idx="1703">
                    <c:v>Түркістан облысының цифрландыру, мемлекеттік қызметтер көрсету және архивтер басқармасының «Түркістан облысының мемлекеттік архиві» коммуналдық мемлекеттік мекемесі</c:v>
                  </c:pt>
                  <c:pt idx="1711">
                    <c:v>Түркістан облысының цифрландыру, мемлекеттік қызметтер көрсету және архивтер басқармасының «Арыс қалалық мемлекеттік архиві» коммуналдық мемлекеттік мекемесі</c:v>
                  </c:pt>
                  <c:pt idx="1719">
                    <c:v>Түркістан облысының цифрландыру, мемлекеттік қызметтер көрсету және архивтер басқармасының «Түркістан қалалық мемлекеттік архиві» коммуналдық мемлекеттік мекемесі</c:v>
                  </c:pt>
                  <c:pt idx="1727">
                    <c:v>Түркістан облысының цифрландыру, мемлекеттік қызметтер көрсету және архивтер басқармасының «Бәйдібек аудандық мемлекеттік архиві» коммуналдық мемлекеттік мекемесі</c:v>
                  </c:pt>
                  <c:pt idx="1735">
                    <c:v>Түркістан облысының цифрландыру, мемлекеттік қызметтер көрсету және архивтер басқармасының «Сайрам аудандық мемлекеттік архиві» коммуналдық мемлекеттік мекемесі</c:v>
                  </c:pt>
                  <c:pt idx="1743">
                    <c:v>Түркістан облысының цифрландыру, мемлекеттік қызметтер көрсету және архивтер басқармасының «Сарыағаш аудандық мемлекеттік архиві» коммуналдық мемлекеттік мекемесі</c:v>
                  </c:pt>
                  <c:pt idx="1751">
                    <c:v>Түркістан облысының цифрландыру, мемлекеттік қызметтер көрсету және архивтер басқармасының «Шардара аудандық мемлекеттік архиві» коммуналдық мемлекеттік мекемесі</c:v>
                  </c:pt>
                  <c:pt idx="1759">
                    <c:v>Түркістан облысының цифрландыру, мемлекеттік қызметтер көрсету және архивтер басқармасының «Түркістан облысының қоғамдық-саяси тарихының мемлекеттік архиві» коммуналдық мемлекеттік мекемесі</c:v>
                  </c:pt>
                  <c:pt idx="1767">
                    <c:v>Түркістан облысының цифрландыру, мемлекеттік қызметтер көрсету және архивтер басқармасының «Цифрлық даму орталығы» коммуналдық мемлекеттік мекемесі</c:v>
                  </c:pt>
                  <c:pt idx="1774">
                    <c:v>"Төлеби ауданы мәслихатының аппараты" мемлекеттік мекемесі</c:v>
                  </c:pt>
                  <c:pt idx="1780">
                    <c:v>"Төлеби ауданы әкімі аппараты" мемлекеттік мекемесі</c:v>
                  </c:pt>
                  <c:pt idx="1794">
                    <c:v>Төлеби ауданының "Кемеқалған ауылдық округі әкімінің аппараты" мемлекеттік мекемесі</c:v>
                  </c:pt>
                  <c:pt idx="1804">
                    <c:v>Төлеби ауданының "Қоғалы  ауылдық округі әкімінің аппараты" мемлекеттік мекемесі</c:v>
                  </c:pt>
                  <c:pt idx="1815">
                    <c:v>Төлеби ауданының "Аққұм ауылдық округі әкімінің аппараты" мемлекеттік мекемесі</c:v>
                  </c:pt>
                  <c:pt idx="1826">
                    <c:v>Төлеби ауданының "Алатау ауылдық округі әкімінің аппараты" мемлекеттік мекемесі</c:v>
                  </c:pt>
                  <c:pt idx="1837">
                    <c:v>Төлеби ауданының "Бірінші мамыр ауылдық округі әкімінің аппараты" мемлекеттік мекемесі</c:v>
                  </c:pt>
                  <c:pt idx="1848">
                    <c:v>Төлеби ауданының "Киелітас ауылдық округі әкімінің аппараты" мемлекеттік мекемесі</c:v>
                  </c:pt>
                  <c:pt idx="1860">
                    <c:v>Төлеби ауданының "Көксайек ауылдық округі әкімінің аппараты" мемлекеттік мекемесі</c:v>
                  </c:pt>
                  <c:pt idx="1871">
                    <c:v>Төлеби ауданының "Тасарық ауылдық округі әкімінің аппараты" мемлекеттік мекемесі</c:v>
                  </c:pt>
                  <c:pt idx="1882">
                    <c:v>Төлеби ауданының "Зертас ауылдық округі әкімінің аппараты" мемлекеттік мекемесі</c:v>
                  </c:pt>
                  <c:pt idx="1893">
                    <c:v>Төлеби ауданының "Ақсу ауылдық округі әкімінің аппараты" мемлекеттік мекемесі</c:v>
                  </c:pt>
                  <c:pt idx="1904">
                    <c:v>Төлеби ауданының "Леңгір қаласы әкімінің аппараты" мемлекеттік мекемесі</c:v>
                  </c:pt>
                  <c:pt idx="1915">
                    <c:v>Төлеби ауданының "Қаратөбе ауылдық округі әкімінің аппараты" мемлекеттік мекемесі</c:v>
                  </c:pt>
                  <c:pt idx="1926">
                    <c:v>Төлеби ауданының "Қасқасу ауылдық округі әкімінің аппараты" мемлекеттік мекемесі</c:v>
                  </c:pt>
                  <c:pt idx="1938">
                    <c:v>Төлеби ауданы "Жұмыспен қамту және әлеуметтік бағдарламалар бөлімі" мемлекеттік мекемесі</c:v>
                  </c:pt>
                  <c:pt idx="1971">
                    <c:v>Төлеби ауданының "Жұмыспен қамту және әлеуметтік бағдарламалар бөлімінің халыққа әлеуметтік көмек көрсетудің облыстық аумақтық орталығы " мемлекеттік мекемесі</c:v>
                  </c:pt>
                  <c:pt idx="1975">
                    <c:v>Төлеби ауданы  "Кәсіпкерлік және ауыл шаруашылығы бөлімі" мемлекеттік мекемесі</c:v>
                  </c:pt>
                  <c:pt idx="1981">
                    <c:v>Төлеби ауданы"Ішкі саясат бөлімі " мемлекеттік мекемесі</c:v>
                  </c:pt>
                  <c:pt idx="1989">
                    <c:v>Төлеби ауданының Ішкі саясат бөлімінің "Жастар ресурстық орталығы" коммуналдық мемлекеттік мекемесі</c:v>
                  </c:pt>
                  <c:pt idx="1993">
                    <c:v>Төлеби ауданының "Мәдениет, тілдерді дамыту, дене шынықтыру және спорт бөлімі"  коммуналдық мемлекеттік мекемесі</c:v>
                  </c:pt>
                  <c:pt idx="2006">
                    <c:v>Төлеби ауданы Мәдениет, тілдерді дамыту, дене шынықтыру және спорт бөлімінің "Саябақтары" коммуналдық мемлекеттік мекемесі</c:v>
                  </c:pt>
                  <c:pt idx="2013">
                    <c:v>Төлеби ауданының Мәдениет, тілдерді дамыту, дене шынықтыру және спорт бөлімінің «Орталықтандырылған кітапхана жүйесі» коммуналдық мемлекеттік мекемесі</c:v>
                  </c:pt>
                  <c:pt idx="2017">
                    <c:v>Төлеби ауданының мәдениет, тілдерді дамыту, дене шынықтыру және спорт бөлімінің "Тілдерді оқыту және дамыту орталығы" коммуналдық мемлекеттік мекемесі</c:v>
                  </c:pt>
                  <c:pt idx="2020">
                    <c:v>Төлеби ауданының Мәдениет, тілдерді дамыту, дене шынықтыру және спорт бөлімінің  «Төлеби спорт клубы» коммуналдық мемлекеттік мекемесі</c:v>
                  </c:pt>
                  <c:pt idx="2023">
                    <c:v>Үстеме тексеру:</c:v>
                  </c:pt>
                  <c:pt idx="2024">
                    <c:v>Төлеби ауданының Мәдениет, тілдерді дамыту, дене шынықтыру және спорт бөлімінің «Мәдениет үйі» мемлекеттік коммуналдық қазыналық кәсіпорын </c:v>
                  </c:pt>
                  <c:pt idx="2027">
                    <c:v>Төлеби ауданы "Тұрғын үй-коммуналдық шаруашылық, жолаушылар көлігі және автомобиль жолдары бөлімі" мемлекеттік мекемесі» коммуналдық мемлекеттік мекемесі</c:v>
                  </c:pt>
                  <c:pt idx="2076">
                    <c:v>Төлеби ауданының "Тұрғын үй-коммуналдық шаруашылық, жолаушылар көлігі және автомобиль жолдары бөлімінің "ЖАРЫҚ-ЖОЛ" коммуналдық мемлекеттік мекемесі</c:v>
                  </c:pt>
                  <c:pt idx="2079">
                    <c:v>Төлеби ауданы" Жер қатынастары бөлімі" мемлекеттік мекемесі</c:v>
                  </c:pt>
                  <c:pt idx="2090">
                    <c:v>Төлеби аудандық  "Құрылыс, сәулет және қала құрылыс бөлімі " мемлекеттік мекемесі</c:v>
                  </c:pt>
                  <c:pt idx="2120">
                    <c:v>Төлеби ауданының әкімі аппаратының "Леңгір тазалық" коммуналдық мемлекеттік мекемесі</c:v>
                  </c:pt>
                  <c:pt idx="2123">
                    <c:v>Үстеме тексеру:</c:v>
                  </c:pt>
                  <c:pt idx="2124">
                    <c:v>Төлеби ауданының "Тұрғын үй-коммуналдық шаруашылық, жолаушылар көлігі және автомобиль жолдары бөлімінің "Леңгір су" коммуналдық мемлекеттік мекемесі</c:v>
                  </c:pt>
                  <c:pt idx="2125">
                    <c:v>ТК мүшесі бойынша барлығы</c:v>
                  </c:pt>
                  <c:pt idx="2128">
                    <c:v>"Түркістан облысы мәдениет басқармасы" мемлекетітк мекемесі</c:v>
                  </c:pt>
                  <c:pt idx="2149">
                    <c:v>"Түркістан облысының мәдениет  басқармасының "Фараб"әмбебап ғылыми кітапханасы" коммуналдық мемлекеттік мекемесі</c:v>
                  </c:pt>
                  <c:pt idx="2153">
                    <c:v>Түркістан облыстық Ы. Алтынсарин атындағы балалар кітапханасы" коммуналдық мемлекеттік мекемесі</c:v>
                  </c:pt>
                  <c:pt idx="2157">
                    <c:v>"Түркістан облысының мәдениет және туризм басқармасының "Оңтүстікфильм" коммуналдық мемлекеттік мекемесі</c:v>
                  </c:pt>
                  <c:pt idx="2160">
                    <c:v>"Түркістан облысының мәдениет және туризм басқармасының "Арыс қаласының музейі" мемлекеттік коммуналдық қазыналық кәсіпорны</c:v>
                  </c:pt>
                  <c:pt idx="2163">
                    <c:v>"Түркістан облысының мәдениет және туризм басқармасының "Бәйдібек ауданы сәулет--көркем музейі" мемлекеттік коммуналдық қазыналық кәсіпорны</c:v>
                  </c:pt>
                  <c:pt idx="2166">
                    <c:v>"Түркістан облысының мәдениет және туризм басқармасының "Қажымұқан атындағы облыстық спорт музейі" мемлекеттік коммуналдық қазыналық кәсіпорны</c:v>
                  </c:pt>
                  <c:pt idx="2169">
                    <c:v>"Түркістан облысының мәдениет және туризм басқармасының "Бейнелеу өнері музейі" мемлекеттік коммуналдық қазыналық кәсіпорны</c:v>
                  </c:pt>
                  <c:pt idx="2172">
                    <c:v>"Түркістан облысының мәдениет және туризм басқармасының "Төлеби ауданының музейі мемлекеттік коммуналдық қазыналық кәсіпорны</c:v>
                  </c:pt>
                  <c:pt idx="2175">
                    <c:v>"Түркістан облысының мәдениет және туризм басқармасының "Кентау қалалық музей" мемлекеттік коммуналдық қазыналық кәсіпорны</c:v>
                  </c:pt>
                  <c:pt idx="2178">
                    <c:v>"Түркістан облысының мәдениет және туризм басқармасының "Руханият-Әбу Нәсір әл-Фараби музейі" мемлекеттік коммуналдық қазыналық кәсіпорны</c:v>
                  </c:pt>
                  <c:pt idx="2181">
                    <c:v>"Түркiстан облысының мақта шарушылығы тарихы музейі" мемлекеттік коммуналдық қазыналық кәсіпорны</c:v>
                  </c:pt>
                  <c:pt idx="2184">
                    <c:v>"Түркістан облысының мәдениет және туризм басқармасының "С.Қожанов атындағы музей" мемлекеттік коммуналдық қазыналық кәсіпорны</c:v>
                  </c:pt>
                  <c:pt idx="2187">
                    <c:v>"Түркістан облысының мәдениет және туризм басқармасының "Тарихи-мәдени мұраны қорғау, қалпына келтіру және пайдалану жөніндегі орталық" мемлекеттік коммуналдық қазыналық кәсіпорны</c:v>
                  </c:pt>
                  <c:pt idx="2190">
                    <c:v>"Түркістан облысының мәдениет және туризм басқармасының "Түркістан облыстық тарихи-өлкетану музейі" мемлекеттік коммуналдық қазыналық кәсіпорны</c:v>
                  </c:pt>
                  <c:pt idx="2194">
                    <c:v>"Түркістан облысының мәдениет және туризм басқармасының  «Ұлы Дала Елі Орталығы» мемлекеттік коммуналдық қазыналық кәсіпорны</c:v>
                  </c:pt>
                  <c:pt idx="2197">
                    <c:v>"Түркістан облысының мәдениет және туризм басқармасының "Ордабасы ауданындағы тарихи-өлкетану музейі" мемлекеттік коммуналдық қазыналық кәсіпорны</c:v>
                  </c:pt>
                  <c:pt idx="2200">
                    <c:v>"Түркістан облысының мәдениет және туризм басқармасының "Қазығұрт аудандық музейі " мемлекеттік коммуналдық қазыналық кәсіпорны</c:v>
                  </c:pt>
                  <c:pt idx="2203">
                    <c:v>"Түркістан облысының мәдениет және туризм басқармасының "Қ.Жандарбеков атындағы Жетісай драма театры" мемлекеттік коммуналдық қазыналық кәсіпорны</c:v>
                  </c:pt>
                  <c:pt idx="2207">
                    <c:v>"Түркістан облысының мәдениет және туризм басқармасының "Ш.Қалдаяқов атындағы облыстық филармониясы" мемлекеттік коммуналдық қазыналық кәсіпорны</c:v>
                  </c:pt>
                  <c:pt idx="2210">
                    <c:v>"Түркістан облысының мәдениет және туризм басқармасының "Конгресс Холл көпсалалы кешені" мемлекеттік коммуналдық қазыналық кәсіпорны</c:v>
                  </c:pt>
                  <c:pt idx="2215">
                    <c:v>"Түркістан облысының мәдениет және туризм басқармасының "Түркістан музыкалық-драма театры" мемлекеттік коммуналдық қазыналық кәсіпорны</c:v>
                  </c:pt>
                  <c:pt idx="2220">
                    <c:v>"Түркістан облысының мәдениет және туризм басқармасының "Райымбек Сейтметов атындағы Түркістан қаласының сазды-драма театры" мемлекеттік коммуналдық қазыналық кәсіпорны</c:v>
                  </c:pt>
                  <c:pt idx="2223">
                    <c:v>"Түркістан облысының мәдениет және туризм басқармасының "Облыстық мәдениет және халық шығармашылығы орталығы" мемлекеттік коммуналдық қазыналық кәсіпорны</c:v>
                  </c:pt>
                  <c:pt idx="2229">
                    <c:v>Облыстың жұмыспен қамтуды үйлестіру және әлеуметтік бағдарламалар басқармасы</c:v>
                  </c:pt>
                  <c:pt idx="2230">
                    <c:v>"Түркістан облысының жұмыспен қамтуды үйлестіру және әлеуметтік бағдарламалар басқармасы" мемлекеттік мекемесі</c:v>
                  </c:pt>
                  <c:pt idx="2243">
                    <c:v>Сарыағаш ауданының жұмыспен қамту және әлеуметтік бағдарламалар бөлімінің "Сарыағаш мүгедектігі бар балаларды оңалту орталығы" коммуналдық мемлекеттік мекемесі </c:v>
                  </c:pt>
                  <c:pt idx="2249">
                    <c:v>Түркістан облысы жұмыспен қамтуды үйлестіру және әлеуметтік бағдарламалар басқармасының  "№1 Түркістан арнаулы әлеуметтік қызметтер көрсету орталығы" коммуналдық мемлекеттік мекемесі</c:v>
                  </c:pt>
                  <c:pt idx="2255">
                    <c:v>Түркістан облысының жұмыспен қамтуды үйлестіру және әлеуметтік бағдарламалар басқармасының «№2 арнаулы әлеуметтік қызметтер көрсету орталығы» коммуналдық мемлекеттік мекемесі</c:v>
                  </c:pt>
                  <c:pt idx="2261">
                    <c:v>Түркістан облысының жұмыспен қамтуды үйлестіру және әлеуметтік бағдарламалар басқармасының «№6 арнаулы әлеуметтік қызметтер көрсету орталығы» коммуналдық мемлекеттік мекемесі</c:v>
                  </c:pt>
                  <c:pt idx="2267">
                    <c:v>Түркістан облысы жұмыспен қамтуды үйлестіру және әлеуметтік бағдарламалар басқармасының "Арнаулы кәсіптік колледж"  коммуналдық мемлекеттік мекемесі</c:v>
                  </c:pt>
                  <c:pt idx="2273">
                    <c:v>Түркістан облысының жұмыспен қамтуды үйлестіру және әлеуметтік бағдарламалар басқармасының "Сайрам мүгедек балаларды оңалту орталығы" коммуналдық мемлекеттік мекемесі</c:v>
                  </c:pt>
                  <c:pt idx="2279">
                    <c:v>Түркістан облысының жұмыспен қамтуды үйлестіру және әлеуметтік бағдарламалар басқармасының «№4 Тасарық арнаулы әлеуметтік қызметтер көрсету орталығы" коммуналдық мемлекеттік мекемесі</c:v>
                  </c:pt>
                  <c:pt idx="2283">
                    <c:v>Түркістан облысының жұмыспен қамтуды үйлестіру және әлеуметтік бағдарламалар басқармасының "Түркістан аумақтық балалар арнаулы әлеуметтік қызметтер көрсету орталығы" коммуналдық мемлекеттік мекемесі</c:v>
                  </c:pt>
                  <c:pt idx="2289">
                    <c:v>Түркістан облысының жұмыспен қамтуды үйлестіру және әлеуметтік бағдарламалар басқармасының "№3 Көксәйек арнаулы әлеуметтік қызметтер көрсету орталығы" коммуналдық мемлекеттік мекемесі</c:v>
                  </c:pt>
                  <c:pt idx="2295">
                    <c:v>Түркістан облысы жұмыспен қамтуды үйлестіру және әлеуметтік бағдарламалар басқармасының "Ардагерлер үйі" комуналдық мемлекеттік мекемесі</c:v>
                  </c:pt>
                  <c:pt idx="2301">
                    <c:v>Мақтаарал ауданының жұмыспен қамту және әлеуметтік бағдарламалар бөлімінің "Мақтаарал мүгедек балаларды оңалту орталығы" коммуналдық мемлекеттік мекемесі </c:v>
                  </c:pt>
                  <c:pt idx="2305">
                    <c:v>Түлкібас ауданы әкімдігінің жұмыспен қамту және әлеуметтік бағдарламалар бөлімінің "Түлкібас ауданының мүгедектігі бар балаларды оңалту орталығы" коммуналдық мемлекеттік мекемесі </c:v>
                  </c:pt>
                  <c:pt idx="2311">
                    <c:v>"Жетісай ауданының жұмыспен қамту және әлеуметтік бағдарламалар бөлімі" мемлекеттік мекемесі </c:v>
                  </c:pt>
                  <c:pt idx="2316">
                    <c:v>Бәйдібек ауданының мәслихат
 аппараты мемлекеттік мекемесі</c:v>
                  </c:pt>
                  <c:pt idx="2322">
                    <c:v>"Бәйдібек ауданы әкімдігінің "Бәйдібек ауданы әкімі аппараты" мемлекеттік мекемесі</c:v>
                  </c:pt>
                  <c:pt idx="2338">
                    <c:v>Бәйдібек ауданы әкімдігінің "Ақбастау ауылдық округі әкімінің аппараты" мемлекеттік мекемесі</c:v>
                  </c:pt>
                  <c:pt idx="2356">
                    <c:v>Бәйдібек ауданы әкімдігінің "Алмалы ауылдық округі әкімінің аппараты" мемлекеттік мекемесі</c:v>
                  </c:pt>
                  <c:pt idx="2376">
                    <c:v>Бәйдібек ауданы әкімдігінің "Жамбыл ауылдық округі әкімінің аппараты" мемлекеттік мекемесі</c:v>
                  </c:pt>
                  <c:pt idx="2396">
                    <c:v>Бәйдібек ауданы әкімдігінің "Мыңбұлақ ауылдық округі әкімінің аппараты" мемлекеттік мекемесі</c:v>
                  </c:pt>
                  <c:pt idx="2416">
                    <c:v>Бәйдібек ауданы әкімдігінің "Ағыбет ауылдық округі әкімінің аппараты" мемлекеттік мекемесі</c:v>
                  </c:pt>
                  <c:pt idx="2436">
                    <c:v>Бәйдібек ауданы әкімдігінің "Алғабас ауылдық округі әкімінің аппараты" мемлекеттік мекемесі</c:v>
                  </c:pt>
                  <c:pt idx="2455">
                    <c:v>Бәйдібек ауданы әкімдігінің "Бөген ауылдық округі әкімінің аппараты" мемлекеттік мекемесі</c:v>
                  </c:pt>
                  <c:pt idx="2472">
                    <c:v>Бәйдібек ауданы әкімдігінің "Боралдай ауылдық округі әкімінің аппараты" мемлекеттік мекемесі</c:v>
                  </c:pt>
                  <c:pt idx="2492">
                    <c:v>Бәйдібек ауданы әкімдігінің "Борлысай ауылдық округі әкімінің аппараты" мемлекеттік мекемесі</c:v>
                  </c:pt>
                  <c:pt idx="2513">
                    <c:v>Бәйдібек ауданы әкімдігінің "Көктерек ауылдық округі әкімінің аппараты" мемлекеттік мекемесі</c:v>
                  </c:pt>
                  <c:pt idx="2531">
                    <c:v> Бәйдібек ауданы әкімдігінің "Шаян ауылдық округі әкімінің аппараты" мемлекеттік мекемесі</c:v>
                  </c:pt>
                  <c:pt idx="2548">
                    <c:v>Бәйдібек ауданы әкімдігінің "Бәйдібек аудандық жұмыспен қамту және әлеуметтік бағдарламалар бөлімі" мемлекеттік мекемесі</c:v>
                  </c:pt>
                  <c:pt idx="2565">
                    <c:v>Бәйдібек ауданы әкімдігінің "Бәйдібек аудандық жұмыспен қамту және әлеуметтік бағдарламалар бөлімінің халыққа әлеуметтік көмек көрсету жөніндегі аудандық аумақтық орталығы" коммуналдық мемлекеттік мекемесі </c:v>
                  </c:pt>
                  <c:pt idx="2582">
                    <c:v>Бәйдібек ауданы әкімдігінің "Бәйдібек аудандық кәсіпкерлік және ауыл шаруашылығы бөлімі" мемлекеттік мекемесі</c:v>
                  </c:pt>
                  <c:pt idx="2589">
                    <c:v>Бәйдібек ауданы әкімдігінің "Бәйдібек аудандық ішкі саясат бөлімі" мемлекеттік мекемесі</c:v>
                  </c:pt>
                  <c:pt idx="2597">
                    <c:v>Бәйдібек ауданы әкімдігі ішкі саясат бөлімінің "жастар ресурстық орталығы" коммуналдық мемлекеттік мекемесі</c:v>
                  </c:pt>
                  <c:pt idx="2603">
                    <c:v>Бәйдібек ауданы әкімдігінің "Бәйдібек аудандық мәдениет, тілдерді дамыту, дене шынықтыру және спорт бөлімі"мемлекеттік мекемесі</c:v>
                  </c:pt>
                  <c:pt idx="2619">
                    <c:v>Бәйдібек аудандық мәдениет және тілдерді дамыту бөлімінің "Бәйдібек ауданы орталықтандырылған кітапхана жүйесі" коммуналдық мемлекеттік мекемесі</c:v>
                  </c:pt>
                  <c:pt idx="2622">
                    <c:v>Бәйдібек аудандық мәдениет және тілдерді дамыту бөлімінің "Тілдерді оқыту және дамыту орталығы" коммуналдық мемлекеттік мекемесі</c:v>
                  </c:pt>
                  <c:pt idx="2625">
                    <c:v>Үстеме аудит</c:v>
                  </c:pt>
                  <c:pt idx="2626">
                    <c:v>"Бәйдібек аудандық мәдениет және тілдерді дамыту бөлімінің "Аудандық мәдениет үйі" мемлекеттік коммуналдық қазыналық кәсіпорын</c:v>
                  </c:pt>
                  <c:pt idx="2627">
                    <c:v>Бәйдібек ауданы әкімдігінің "Бәйдібек аудандық тұрғын-үй коммуналдық шаруашылық, жолаушылар көлігі және автомобиль жолдары бөлімі" мемлекеттік мекемесі</c:v>
                  </c:pt>
                  <c:pt idx="2674">
                    <c:v>Бәйдібек аудандық тұрғын-үй коммуналдық шаруашылық, жолаушылар көлігі және автомобиль жолдары бөлімінің "Жасыл саябақтар" коммуналдық мемлекеттік мекемесі</c:v>
                  </c:pt>
                  <c:pt idx="2680">
                    <c:v>Үстеме тексеру:</c:v>
                  </c:pt>
                  <c:pt idx="2681">
                    <c:v>Бәйдібек ауданды әкімдігінің шаруашылық жүргізу құқығындағы "Бәйдібек су" мемлекеттік коммуналдық кәсіпорны</c:v>
                  </c:pt>
                  <c:pt idx="2682">
                    <c:v>Бәйдібек ауданды әкімдігінің шаруашылық жүргізу құқығындағы "Бәйдібек Жаңару" шаруашылығы мемлекеттік коммуналдық кәсіпорны</c:v>
                  </c:pt>
                  <c:pt idx="2683">
                    <c:v>Бәйдібек ауданы әкімдігінің "Бәйдібек аудандық экономика және қаржы бөлімі" мемлекеттік мекемесі</c:v>
                  </c:pt>
                  <c:pt idx="2714">
                    <c:v>Бәйдібек ауданы әкімдігінің "Бәйдібек аудандық жер қатынастары бөлімі" мемлекеттік мекемесі</c:v>
                  </c:pt>
                  <c:pt idx="2722">
                    <c:v>Бәйдібек ауданы әкімдігінің "Бәйдібек аудандық құрылыс, сәулет және қала құрылысы бөлімі" мемлекеттік мекемесі</c:v>
                  </c:pt>
                  <c:pt idx="2745">
                    <c:v>ТК мүшесі бойынша барлығы</c:v>
                  </c:pt>
                  <c:pt idx="2746">
                    <c:v>Б А Р Л Ы Ғ Ы:</c:v>
                  </c:pt>
                </c:lvl>
                <c:lvl>
                  <c:pt idx="3">
                    <c:v>1</c:v>
                  </c:pt>
                  <c:pt idx="4">
                    <c:v>1</c:v>
                  </c:pt>
                  <c:pt idx="14">
                    <c:v>2</c:v>
                  </c:pt>
                  <c:pt idx="31">
                    <c:v>3</c:v>
                  </c:pt>
                  <c:pt idx="39">
                    <c:v>4</c:v>
                  </c:pt>
                  <c:pt idx="47">
                    <c:v>5</c:v>
                  </c:pt>
                  <c:pt idx="57">
                    <c:v>6</c:v>
                  </c:pt>
                  <c:pt idx="65">
                    <c:v>7</c:v>
                  </c:pt>
                  <c:pt idx="73">
                    <c:v>8</c:v>
                  </c:pt>
                  <c:pt idx="81">
                    <c:v>9</c:v>
                  </c:pt>
                  <c:pt idx="89">
                    <c:v>10</c:v>
                  </c:pt>
                  <c:pt idx="101">
                    <c:v>11</c:v>
                  </c:pt>
                  <c:pt idx="109">
                    <c:v>12</c:v>
                  </c:pt>
                  <c:pt idx="117">
                    <c:v>13</c:v>
                  </c:pt>
                  <c:pt idx="125">
                    <c:v>14</c:v>
                  </c:pt>
                  <c:pt idx="135">
                    <c:v>15</c:v>
                  </c:pt>
                  <c:pt idx="143">
                    <c:v>16</c:v>
                  </c:pt>
                  <c:pt idx="172">
                    <c:v>17</c:v>
                  </c:pt>
                  <c:pt idx="175">
                    <c:v>18</c:v>
                  </c:pt>
                  <c:pt idx="186">
                    <c:v>19</c:v>
                  </c:pt>
                  <c:pt idx="187">
                    <c:v>20</c:v>
                  </c:pt>
                  <c:pt idx="197">
                    <c:v>21</c:v>
                  </c:pt>
                  <c:pt idx="204">
                    <c:v>22</c:v>
                  </c:pt>
                  <c:pt idx="221">
                    <c:v>23</c:v>
                  </c:pt>
                  <c:pt idx="222">
                    <c:v>24</c:v>
                  </c:pt>
                  <c:pt idx="230">
                    <c:v>25</c:v>
                  </c:pt>
                  <c:pt idx="237">
                    <c:v>26</c:v>
                  </c:pt>
                  <c:pt idx="241">
                    <c:v>27</c:v>
                  </c:pt>
                  <c:pt idx="252">
                    <c:v>28</c:v>
                  </c:pt>
                  <c:pt idx="264">
                    <c:v>29</c:v>
                  </c:pt>
                  <c:pt idx="292">
                    <c:v>30</c:v>
                  </c:pt>
                  <c:pt idx="348">
                    <c:v>31</c:v>
                  </c:pt>
                  <c:pt idx="358">
                    <c:v>32</c:v>
                  </c:pt>
                  <c:pt idx="360">
                    <c:v>2</c:v>
                  </c:pt>
                  <c:pt idx="362">
                    <c:v>1</c:v>
                  </c:pt>
                  <c:pt idx="378">
                    <c:v>2</c:v>
                  </c:pt>
                  <c:pt idx="386">
                    <c:v>3</c:v>
                  </c:pt>
                  <c:pt idx="395">
                    <c:v>4</c:v>
                  </c:pt>
                  <c:pt idx="405">
                    <c:v>5</c:v>
                  </c:pt>
                  <c:pt idx="419">
                    <c:v>6</c:v>
                  </c:pt>
                  <c:pt idx="429">
                    <c:v>7</c:v>
                  </c:pt>
                  <c:pt idx="443">
                    <c:v>3</c:v>
                  </c:pt>
                  <c:pt idx="478">
                    <c:v>4</c:v>
                  </c:pt>
                  <c:pt idx="479">
                    <c:v>1</c:v>
                  </c:pt>
                  <c:pt idx="524">
                    <c:v>2</c:v>
                  </c:pt>
                  <c:pt idx="528">
                    <c:v>3</c:v>
                  </c:pt>
                  <c:pt idx="529">
                    <c:v>4</c:v>
                  </c:pt>
                  <c:pt idx="530">
                    <c:v>5</c:v>
                  </c:pt>
                  <c:pt idx="531">
                    <c:v>6</c:v>
                  </c:pt>
                  <c:pt idx="532">
                    <c:v>7</c:v>
                  </c:pt>
                  <c:pt idx="533">
                    <c:v>8</c:v>
                  </c:pt>
                  <c:pt idx="534">
                    <c:v>9</c:v>
                  </c:pt>
                  <c:pt idx="535">
                    <c:v>10</c:v>
                  </c:pt>
                  <c:pt idx="536">
                    <c:v>11</c:v>
                  </c:pt>
                  <c:pt idx="537">
                    <c:v>12</c:v>
                  </c:pt>
                  <c:pt idx="538">
                    <c:v>13</c:v>
                  </c:pt>
                  <c:pt idx="539">
                    <c:v>14</c:v>
                  </c:pt>
                  <c:pt idx="540">
                    <c:v>15</c:v>
                  </c:pt>
                  <c:pt idx="541">
                    <c:v>16</c:v>
                  </c:pt>
                  <c:pt idx="542">
                    <c:v>17</c:v>
                  </c:pt>
                  <c:pt idx="543">
                    <c:v>18</c:v>
                  </c:pt>
                  <c:pt idx="544">
                    <c:v>19</c:v>
                  </c:pt>
                  <c:pt idx="545">
                    <c:v>20</c:v>
                  </c:pt>
                  <c:pt idx="546">
                    <c:v>21</c:v>
                  </c:pt>
                  <c:pt idx="547">
                    <c:v>22</c:v>
                  </c:pt>
                  <c:pt idx="548">
                    <c:v>23</c:v>
                  </c:pt>
                  <c:pt idx="549">
                    <c:v>24</c:v>
                  </c:pt>
                  <c:pt idx="550">
                    <c:v>25</c:v>
                  </c:pt>
                  <c:pt idx="551">
                    <c:v>26</c:v>
                  </c:pt>
                  <c:pt idx="552">
                    <c:v>27</c:v>
                  </c:pt>
                  <c:pt idx="553">
                    <c:v>28</c:v>
                  </c:pt>
                  <c:pt idx="554">
                    <c:v>29</c:v>
                  </c:pt>
                  <c:pt idx="555">
                    <c:v>30</c:v>
                  </c:pt>
                  <c:pt idx="556">
                    <c:v>31</c:v>
                  </c:pt>
                  <c:pt idx="557">
                    <c:v>32</c:v>
                  </c:pt>
                  <c:pt idx="558">
                    <c:v>33</c:v>
                  </c:pt>
                  <c:pt idx="559">
                    <c:v>34</c:v>
                  </c:pt>
                  <c:pt idx="560">
                    <c:v>35</c:v>
                  </c:pt>
                  <c:pt idx="561">
                    <c:v>36</c:v>
                  </c:pt>
                  <c:pt idx="562">
                    <c:v>37</c:v>
                  </c:pt>
                  <c:pt idx="563">
                    <c:v>38</c:v>
                  </c:pt>
                  <c:pt idx="564">
                    <c:v>39</c:v>
                  </c:pt>
                  <c:pt idx="565">
                    <c:v>40</c:v>
                  </c:pt>
                  <c:pt idx="566">
                    <c:v>41</c:v>
                  </c:pt>
                  <c:pt idx="567">
                    <c:v>42</c:v>
                  </c:pt>
                  <c:pt idx="568">
                    <c:v>43</c:v>
                  </c:pt>
                  <c:pt idx="569">
                    <c:v>44</c:v>
                  </c:pt>
                  <c:pt idx="571">
                    <c:v>А.ДАРИБАЕВ</c:v>
                  </c:pt>
                  <c:pt idx="572">
                    <c:v>1</c:v>
                  </c:pt>
                  <c:pt idx="573">
                    <c:v>1</c:v>
                  </c:pt>
                  <c:pt idx="581">
                    <c:v>2</c:v>
                  </c:pt>
                  <c:pt idx="598">
                    <c:v>3</c:v>
                  </c:pt>
                  <c:pt idx="620">
                    <c:v>4</c:v>
                  </c:pt>
                  <c:pt idx="639">
                    <c:v>5</c:v>
                  </c:pt>
                  <c:pt idx="662">
                    <c:v>6</c:v>
                  </c:pt>
                  <c:pt idx="681">
                    <c:v>7</c:v>
                  </c:pt>
                  <c:pt idx="705">
                    <c:v>8</c:v>
                  </c:pt>
                  <c:pt idx="723">
                    <c:v>9</c:v>
                  </c:pt>
                  <c:pt idx="743">
                    <c:v>10</c:v>
                  </c:pt>
                  <c:pt idx="764">
                    <c:v>11</c:v>
                  </c:pt>
                  <c:pt idx="783">
                    <c:v>12</c:v>
                  </c:pt>
                  <c:pt idx="809">
                    <c:v>13</c:v>
                  </c:pt>
                  <c:pt idx="838">
                    <c:v>14</c:v>
                  </c:pt>
                  <c:pt idx="845">
                    <c:v>15</c:v>
                  </c:pt>
                  <c:pt idx="856">
                    <c:v>16</c:v>
                  </c:pt>
                  <c:pt idx="863">
                    <c:v>17</c:v>
                  </c:pt>
                  <c:pt idx="882">
                    <c:v>18</c:v>
                  </c:pt>
                  <c:pt idx="889">
                    <c:v>19</c:v>
                  </c:pt>
                  <c:pt idx="894">
                    <c:v>20</c:v>
                  </c:pt>
                  <c:pt idx="900">
                    <c:v>21</c:v>
                  </c:pt>
                  <c:pt idx="905">
                    <c:v>22</c:v>
                  </c:pt>
                  <c:pt idx="967">
                    <c:v>23</c:v>
                  </c:pt>
                  <c:pt idx="975">
                    <c:v>24</c:v>
                  </c:pt>
                  <c:pt idx="989">
                    <c:v>25</c:v>
                  </c:pt>
                  <c:pt idx="997">
                    <c:v>26</c:v>
                  </c:pt>
                  <c:pt idx="1025">
                    <c:v>27</c:v>
                  </c:pt>
                  <c:pt idx="1040">
                    <c:v>28</c:v>
                  </c:pt>
                  <c:pt idx="1041">
                    <c:v>2</c:v>
                  </c:pt>
                  <c:pt idx="1042">
                    <c:v>1</c:v>
                  </c:pt>
                  <c:pt idx="1048">
                    <c:v>3</c:v>
                  </c:pt>
                  <c:pt idx="1050">
                    <c:v>1</c:v>
                  </c:pt>
                  <c:pt idx="1060">
                    <c:v>2</c:v>
                  </c:pt>
                  <c:pt idx="1065">
                    <c:v>4</c:v>
                  </c:pt>
                  <c:pt idx="1069">
                    <c:v>5</c:v>
                  </c:pt>
                  <c:pt idx="1073">
                    <c:v>6</c:v>
                  </c:pt>
                  <c:pt idx="1077">
                    <c:v>8</c:v>
                  </c:pt>
                  <c:pt idx="1081">
                    <c:v>9</c:v>
                  </c:pt>
                  <c:pt idx="1085">
                    <c:v>10</c:v>
                  </c:pt>
                  <c:pt idx="1089">
                    <c:v>11</c:v>
                  </c:pt>
                  <c:pt idx="1093">
                    <c:v>12</c:v>
                  </c:pt>
                  <c:pt idx="1099">
                    <c:v>13</c:v>
                  </c:pt>
                  <c:pt idx="1103">
                    <c:v>14</c:v>
                  </c:pt>
                  <c:pt idx="1107">
                    <c:v>15</c:v>
                  </c:pt>
                  <c:pt idx="1111">
                    <c:v>17</c:v>
                  </c:pt>
                  <c:pt idx="1117">
                    <c:v>18</c:v>
                  </c:pt>
                  <c:pt idx="1121">
                    <c:v>19</c:v>
                  </c:pt>
                  <c:pt idx="1125">
                    <c:v>20</c:v>
                  </c:pt>
                  <c:pt idx="1129">
                    <c:v>21</c:v>
                  </c:pt>
                  <c:pt idx="1135">
                    <c:v>22</c:v>
                  </c:pt>
                  <c:pt idx="1141">
                    <c:v>23</c:v>
                  </c:pt>
                  <c:pt idx="1145">
                    <c:v>24</c:v>
                  </c:pt>
                  <c:pt idx="1149">
                    <c:v>25</c:v>
                  </c:pt>
                  <c:pt idx="1155">
                    <c:v>4</c:v>
                  </c:pt>
                  <c:pt idx="1156">
                    <c:v>1</c:v>
                  </c:pt>
                  <c:pt idx="1163">
                    <c:v>2</c:v>
                  </c:pt>
                  <c:pt idx="1177">
                    <c:v>3</c:v>
                  </c:pt>
                  <c:pt idx="1192">
                    <c:v>4</c:v>
                  </c:pt>
                  <c:pt idx="1208">
                    <c:v>5</c:v>
                  </c:pt>
                  <c:pt idx="1224">
                    <c:v>6</c:v>
                  </c:pt>
                  <c:pt idx="1240">
                    <c:v>7</c:v>
                  </c:pt>
                  <c:pt idx="1256">
                    <c:v>8</c:v>
                  </c:pt>
                  <c:pt idx="1271">
                    <c:v>9</c:v>
                  </c:pt>
                  <c:pt idx="1286">
                    <c:v>10</c:v>
                  </c:pt>
                  <c:pt idx="1302">
                    <c:v>11</c:v>
                  </c:pt>
                  <c:pt idx="1315">
                    <c:v>12</c:v>
                  </c:pt>
                  <c:pt idx="1331">
                    <c:v>13</c:v>
                  </c:pt>
                  <c:pt idx="1347">
                    <c:v>14</c:v>
                  </c:pt>
                  <c:pt idx="1363">
                    <c:v>15</c:v>
                  </c:pt>
                  <c:pt idx="1380">
                    <c:v>16</c:v>
                  </c:pt>
                  <c:pt idx="1396">
                    <c:v>18</c:v>
                  </c:pt>
                  <c:pt idx="1425">
                    <c:v>19</c:v>
                  </c:pt>
                  <c:pt idx="1432">
                    <c:v>20</c:v>
                  </c:pt>
                  <c:pt idx="1439">
                    <c:v>21</c:v>
                  </c:pt>
                  <c:pt idx="1446">
                    <c:v>22</c:v>
                  </c:pt>
                  <c:pt idx="1451">
                    <c:v>23</c:v>
                  </c:pt>
                  <c:pt idx="1452">
                    <c:v>24</c:v>
                  </c:pt>
                  <c:pt idx="1468">
                    <c:v>25</c:v>
                  </c:pt>
                  <c:pt idx="1469">
                    <c:v>26</c:v>
                  </c:pt>
                  <c:pt idx="1475">
                    <c:v>27</c:v>
                  </c:pt>
                  <c:pt idx="1480">
                    <c:v>28</c:v>
                  </c:pt>
                  <c:pt idx="1484">
                    <c:v>29</c:v>
                  </c:pt>
                  <c:pt idx="1513">
                    <c:v>30</c:v>
                  </c:pt>
                  <c:pt idx="1520">
                    <c:v>31</c:v>
                  </c:pt>
                  <c:pt idx="1548">
                    <c:v>32</c:v>
                  </c:pt>
                  <c:pt idx="1582">
                    <c:v>33</c:v>
                  </c:pt>
                  <c:pt idx="1584">
                    <c:v>34</c:v>
                  </c:pt>
                  <c:pt idx="1590">
                    <c:v>Н.ТАҒАЕВ</c:v>
                  </c:pt>
                  <c:pt idx="1591">
                    <c:v>1</c:v>
                  </c:pt>
                  <c:pt idx="1592">
                    <c:v>1</c:v>
                  </c:pt>
                  <c:pt idx="1593">
                    <c:v>2</c:v>
                  </c:pt>
                  <c:pt idx="1594">
                    <c:v>1</c:v>
                  </c:pt>
                  <c:pt idx="1610">
                    <c:v>3</c:v>
                  </c:pt>
                  <c:pt idx="1611">
                    <c:v>1</c:v>
                  </c:pt>
                  <c:pt idx="1623">
                    <c:v>2</c:v>
                  </c:pt>
                  <c:pt idx="1631">
                    <c:v>3</c:v>
                  </c:pt>
                  <c:pt idx="1639">
                    <c:v>4</c:v>
                  </c:pt>
                  <c:pt idx="1647">
                    <c:v>5</c:v>
                  </c:pt>
                  <c:pt idx="1655">
                    <c:v>6</c:v>
                  </c:pt>
                  <c:pt idx="1663">
                    <c:v>7</c:v>
                  </c:pt>
                  <c:pt idx="1671">
                    <c:v>8</c:v>
                  </c:pt>
                  <c:pt idx="1679">
                    <c:v>9</c:v>
                  </c:pt>
                  <c:pt idx="1687">
                    <c:v>10</c:v>
                  </c:pt>
                  <c:pt idx="1695">
                    <c:v>11</c:v>
                  </c:pt>
                  <c:pt idx="1703">
                    <c:v>12</c:v>
                  </c:pt>
                  <c:pt idx="1711">
                    <c:v>13</c:v>
                  </c:pt>
                  <c:pt idx="1719">
                    <c:v>14</c:v>
                  </c:pt>
                  <c:pt idx="1727">
                    <c:v>15</c:v>
                  </c:pt>
                  <c:pt idx="1735">
                    <c:v>16</c:v>
                  </c:pt>
                  <c:pt idx="1743">
                    <c:v>17</c:v>
                  </c:pt>
                  <c:pt idx="1751">
                    <c:v>18</c:v>
                  </c:pt>
                  <c:pt idx="1759">
                    <c:v>19</c:v>
                  </c:pt>
                  <c:pt idx="1767">
                    <c:v>20</c:v>
                  </c:pt>
                  <c:pt idx="1773">
                    <c:v>4</c:v>
                  </c:pt>
                  <c:pt idx="1774">
                    <c:v>1</c:v>
                  </c:pt>
                  <c:pt idx="1780">
                    <c:v>2</c:v>
                  </c:pt>
                  <c:pt idx="1794">
                    <c:v>3</c:v>
                  </c:pt>
                  <c:pt idx="1804">
                    <c:v>4</c:v>
                  </c:pt>
                  <c:pt idx="1815">
                    <c:v>5</c:v>
                  </c:pt>
                  <c:pt idx="1826">
                    <c:v>6</c:v>
                  </c:pt>
                  <c:pt idx="1837">
                    <c:v>7</c:v>
                  </c:pt>
                  <c:pt idx="1848">
                    <c:v>8</c:v>
                  </c:pt>
                  <c:pt idx="1860">
                    <c:v>9</c:v>
                  </c:pt>
                  <c:pt idx="1871">
                    <c:v>10</c:v>
                  </c:pt>
                  <c:pt idx="1882">
                    <c:v>11</c:v>
                  </c:pt>
                  <c:pt idx="1893">
                    <c:v>12</c:v>
                  </c:pt>
                  <c:pt idx="1904">
                    <c:v>13</c:v>
                  </c:pt>
                  <c:pt idx="1915">
                    <c:v>14</c:v>
                  </c:pt>
                  <c:pt idx="1926">
                    <c:v>15</c:v>
                  </c:pt>
                  <c:pt idx="1938">
                    <c:v>16</c:v>
                  </c:pt>
                  <c:pt idx="1971">
                    <c:v>17</c:v>
                  </c:pt>
                  <c:pt idx="1975">
                    <c:v>18</c:v>
                  </c:pt>
                  <c:pt idx="1981">
                    <c:v>19</c:v>
                  </c:pt>
                  <c:pt idx="1989">
                    <c:v>20</c:v>
                  </c:pt>
                  <c:pt idx="1993">
                    <c:v>21</c:v>
                  </c:pt>
                  <c:pt idx="2006">
                    <c:v>22</c:v>
                  </c:pt>
                  <c:pt idx="2013">
                    <c:v>23</c:v>
                  </c:pt>
                  <c:pt idx="2017">
                    <c:v>24</c:v>
                  </c:pt>
                  <c:pt idx="2020">
                    <c:v>25</c:v>
                  </c:pt>
                  <c:pt idx="2024">
                    <c:v>26</c:v>
                  </c:pt>
                  <c:pt idx="2027">
                    <c:v>27</c:v>
                  </c:pt>
                  <c:pt idx="2076">
                    <c:v>28</c:v>
                  </c:pt>
                  <c:pt idx="2079">
                    <c:v>29</c:v>
                  </c:pt>
                  <c:pt idx="2090">
                    <c:v>30</c:v>
                  </c:pt>
                  <c:pt idx="2120">
                    <c:v>31</c:v>
                  </c:pt>
                  <c:pt idx="2124">
                    <c:v>32</c:v>
                  </c:pt>
                  <c:pt idx="2126">
                    <c:v>Ұ.СЕЙСЕНБАЕВ</c:v>
                  </c:pt>
                  <c:pt idx="2127">
                    <c:v>1</c:v>
                  </c:pt>
                  <c:pt idx="2128">
                    <c:v>1</c:v>
                  </c:pt>
                  <c:pt idx="2149">
                    <c:v>2</c:v>
                  </c:pt>
                  <c:pt idx="2153">
                    <c:v>3</c:v>
                  </c:pt>
                  <c:pt idx="2157">
                    <c:v>4</c:v>
                  </c:pt>
                  <c:pt idx="2163">
                    <c:v>6</c:v>
                  </c:pt>
                  <c:pt idx="2166">
                    <c:v>7</c:v>
                  </c:pt>
                  <c:pt idx="2169">
                    <c:v>8</c:v>
                  </c:pt>
                  <c:pt idx="2172">
                    <c:v>9</c:v>
                  </c:pt>
                  <c:pt idx="2175">
                    <c:v>10</c:v>
                  </c:pt>
                  <c:pt idx="2178">
                    <c:v>11</c:v>
                  </c:pt>
                  <c:pt idx="2181">
                    <c:v>12</c:v>
                  </c:pt>
                  <c:pt idx="2184">
                    <c:v>13</c:v>
                  </c:pt>
                  <c:pt idx="2187">
                    <c:v>14</c:v>
                  </c:pt>
                  <c:pt idx="2190">
                    <c:v>15</c:v>
                  </c:pt>
                  <c:pt idx="2194">
                    <c:v>16</c:v>
                  </c:pt>
                  <c:pt idx="2197">
                    <c:v>17</c:v>
                  </c:pt>
                  <c:pt idx="2200">
                    <c:v>18</c:v>
                  </c:pt>
                  <c:pt idx="2203">
                    <c:v>19</c:v>
                  </c:pt>
                  <c:pt idx="2207">
                    <c:v>20</c:v>
                  </c:pt>
                  <c:pt idx="2210">
                    <c:v>21</c:v>
                  </c:pt>
                  <c:pt idx="2215">
                    <c:v>22</c:v>
                  </c:pt>
                  <c:pt idx="2220">
                    <c:v>23</c:v>
                  </c:pt>
                  <c:pt idx="2223">
                    <c:v>24</c:v>
                  </c:pt>
                  <c:pt idx="2229">
                    <c:v>2</c:v>
                  </c:pt>
                  <c:pt idx="2230">
                    <c:v>1</c:v>
                  </c:pt>
                  <c:pt idx="2243">
                    <c:v>2</c:v>
                  </c:pt>
                  <c:pt idx="2249">
                    <c:v>3</c:v>
                  </c:pt>
                  <c:pt idx="2255">
                    <c:v>4</c:v>
                  </c:pt>
                  <c:pt idx="2261">
                    <c:v>5</c:v>
                  </c:pt>
                  <c:pt idx="2267">
                    <c:v>6</c:v>
                  </c:pt>
                  <c:pt idx="2273">
                    <c:v>7</c:v>
                  </c:pt>
                  <c:pt idx="2279">
                    <c:v>8</c:v>
                  </c:pt>
                  <c:pt idx="2283">
                    <c:v>9</c:v>
                  </c:pt>
                  <c:pt idx="2289">
                    <c:v>10</c:v>
                  </c:pt>
                  <c:pt idx="2295">
                    <c:v>11</c:v>
                  </c:pt>
                  <c:pt idx="2301">
                    <c:v>12</c:v>
                  </c:pt>
                  <c:pt idx="2305">
                    <c:v>13</c:v>
                  </c:pt>
                  <c:pt idx="2311">
                    <c:v>14</c:v>
                  </c:pt>
                  <c:pt idx="2315">
                    <c:v>3</c:v>
                  </c:pt>
                  <c:pt idx="2316">
                    <c:v>1</c:v>
                  </c:pt>
                  <c:pt idx="2322">
                    <c:v>2</c:v>
                  </c:pt>
                  <c:pt idx="2338">
                    <c:v>3</c:v>
                  </c:pt>
                  <c:pt idx="2356">
                    <c:v>4</c:v>
                  </c:pt>
                  <c:pt idx="2376">
                    <c:v>5</c:v>
                  </c:pt>
                  <c:pt idx="2396">
                    <c:v>6</c:v>
                  </c:pt>
                  <c:pt idx="2416">
                    <c:v>7</c:v>
                  </c:pt>
                  <c:pt idx="2436">
                    <c:v>8</c:v>
                  </c:pt>
                  <c:pt idx="2455">
                    <c:v>9</c:v>
                  </c:pt>
                  <c:pt idx="2472">
                    <c:v>10</c:v>
                  </c:pt>
                  <c:pt idx="2492">
                    <c:v>11</c:v>
                  </c:pt>
                  <c:pt idx="2513">
                    <c:v>12</c:v>
                  </c:pt>
                  <c:pt idx="2531">
                    <c:v>13</c:v>
                  </c:pt>
                  <c:pt idx="2548">
                    <c:v>14</c:v>
                  </c:pt>
                  <c:pt idx="2565">
                    <c:v>15</c:v>
                  </c:pt>
                  <c:pt idx="2582">
                    <c:v>16</c:v>
                  </c:pt>
                  <c:pt idx="2589">
                    <c:v>17</c:v>
                  </c:pt>
                  <c:pt idx="2597">
                    <c:v>18</c:v>
                  </c:pt>
                  <c:pt idx="2603">
                    <c:v>19</c:v>
                  </c:pt>
                  <c:pt idx="2619">
                    <c:v>20</c:v>
                  </c:pt>
                  <c:pt idx="2622">
                    <c:v>21</c:v>
                  </c:pt>
                  <c:pt idx="2626">
                    <c:v>22</c:v>
                  </c:pt>
                  <c:pt idx="2627">
                    <c:v>23</c:v>
                  </c:pt>
                  <c:pt idx="2674">
                    <c:v>24</c:v>
                  </c:pt>
                  <c:pt idx="2681">
                    <c:v>25</c:v>
                  </c:pt>
                  <c:pt idx="2682">
                    <c:v>26</c:v>
                  </c:pt>
                  <c:pt idx="2683">
                    <c:v>27</c:v>
                  </c:pt>
                  <c:pt idx="2714">
                    <c:v>28</c:v>
                  </c:pt>
                  <c:pt idx="2722">
                    <c:v>29</c:v>
                  </c:pt>
                </c:lvl>
              </c:multiLvlStrCache>
            </c:multiLvlStrRef>
          </c:cat>
          <c:val>
            <c:numRef>
              <c:f>Тізбе!$R$6:$R$2760</c:f>
              <c:numCache>
                <c:formatCode>General</c:formatCode>
                <c:ptCount val="2747"/>
                <c:pt idx="478">
                  <c:v>1</c:v>
                </c:pt>
                <c:pt idx="1048" formatCode="#,##0">
                  <c:v>1</c:v>
                </c:pt>
                <c:pt idx="2127">
                  <c:v>1</c:v>
                </c:pt>
                <c:pt idx="2745" formatCode="#,##0">
                  <c:v>3</c:v>
                </c:pt>
              </c:numCache>
            </c:numRef>
          </c:val>
        </c:ser>
        <c:dLbls>
          <c:showLegendKey val="0"/>
          <c:showVal val="0"/>
          <c:showCatName val="0"/>
          <c:showSerName val="0"/>
          <c:showPercent val="0"/>
          <c:showBubbleSize val="0"/>
        </c:dLbls>
        <c:gapWidth val="150"/>
        <c:axId val="146136448"/>
        <c:axId val="146588800"/>
      </c:barChart>
      <c:catAx>
        <c:axId val="146136448"/>
        <c:scaling>
          <c:orientation val="minMax"/>
        </c:scaling>
        <c:delete val="0"/>
        <c:axPos val="b"/>
        <c:majorTickMark val="out"/>
        <c:minorTickMark val="none"/>
        <c:tickLblPos val="nextTo"/>
        <c:crossAx val="146588800"/>
        <c:crosses val="autoZero"/>
        <c:auto val="1"/>
        <c:lblAlgn val="ctr"/>
        <c:lblOffset val="100"/>
        <c:noMultiLvlLbl val="0"/>
      </c:catAx>
      <c:valAx>
        <c:axId val="146588800"/>
        <c:scaling>
          <c:orientation val="minMax"/>
        </c:scaling>
        <c:delete val="0"/>
        <c:axPos val="l"/>
        <c:majorGridlines/>
        <c:numFmt formatCode="General" sourceLinked="1"/>
        <c:majorTickMark val="out"/>
        <c:minorTickMark val="none"/>
        <c:tickLblPos val="nextTo"/>
        <c:crossAx val="146136448"/>
        <c:crosses val="autoZero"/>
        <c:crossBetween val="between"/>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10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78333" cy="6297083"/>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435428</xdr:colOff>
      <xdr:row>1067</xdr:row>
      <xdr:rowOff>476250</xdr:rowOff>
    </xdr:from>
    <xdr:to>
      <xdr:col>0</xdr:col>
      <xdr:colOff>511628</xdr:colOff>
      <xdr:row>1069</xdr:row>
      <xdr:rowOff>49341</xdr:rowOff>
    </xdr:to>
    <xdr:sp macro="" textlink="">
      <xdr:nvSpPr>
        <xdr:cNvPr id="2" name="Text Box 21"/>
        <xdr:cNvSpPr txBox="1">
          <a:spLocks noChangeArrowheads="1"/>
        </xdr:cNvSpPr>
      </xdr:nvSpPr>
      <xdr:spPr bwMode="auto">
        <a:xfrm>
          <a:off x="435428" y="239485714"/>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1066</xdr:row>
      <xdr:rowOff>0</xdr:rowOff>
    </xdr:from>
    <xdr:to>
      <xdr:col>1</xdr:col>
      <xdr:colOff>76200</xdr:colOff>
      <xdr:row>1066</xdr:row>
      <xdr:rowOff>291548</xdr:rowOff>
    </xdr:to>
    <xdr:sp macro="" textlink="">
      <xdr:nvSpPr>
        <xdr:cNvPr id="3" name="Text Box 23"/>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1066</xdr:row>
      <xdr:rowOff>0</xdr:rowOff>
    </xdr:from>
    <xdr:to>
      <xdr:col>1</xdr:col>
      <xdr:colOff>76200</xdr:colOff>
      <xdr:row>1066</xdr:row>
      <xdr:rowOff>291548</xdr:rowOff>
    </xdr:to>
    <xdr:sp macro="" textlink="">
      <xdr:nvSpPr>
        <xdr:cNvPr id="4" name="Text Box 21"/>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1066</xdr:row>
      <xdr:rowOff>0</xdr:rowOff>
    </xdr:from>
    <xdr:to>
      <xdr:col>1</xdr:col>
      <xdr:colOff>76200</xdr:colOff>
      <xdr:row>1066</xdr:row>
      <xdr:rowOff>291548</xdr:rowOff>
    </xdr:to>
    <xdr:sp macro="" textlink="">
      <xdr:nvSpPr>
        <xdr:cNvPr id="5" name="Text Box 23"/>
        <xdr:cNvSpPr txBox="1">
          <a:spLocks noChangeArrowheads="1"/>
        </xdr:cNvSpPr>
      </xdr:nvSpPr>
      <xdr:spPr bwMode="auto">
        <a:xfrm>
          <a:off x="485775" y="809625"/>
          <a:ext cx="76200" cy="291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1066</xdr:row>
      <xdr:rowOff>0</xdr:rowOff>
    </xdr:from>
    <xdr:to>
      <xdr:col>1</xdr:col>
      <xdr:colOff>76200</xdr:colOff>
      <xdr:row>1066</xdr:row>
      <xdr:rowOff>301073</xdr:rowOff>
    </xdr:to>
    <xdr:sp macro="" textlink="">
      <xdr:nvSpPr>
        <xdr:cNvPr id="6" name="Text Box 21"/>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1066</xdr:row>
      <xdr:rowOff>0</xdr:rowOff>
    </xdr:from>
    <xdr:to>
      <xdr:col>1</xdr:col>
      <xdr:colOff>76200</xdr:colOff>
      <xdr:row>1066</xdr:row>
      <xdr:rowOff>301073</xdr:rowOff>
    </xdr:to>
    <xdr:sp macro="" textlink="">
      <xdr:nvSpPr>
        <xdr:cNvPr id="7" name="Text Box 23"/>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1066</xdr:row>
      <xdr:rowOff>0</xdr:rowOff>
    </xdr:from>
    <xdr:to>
      <xdr:col>1</xdr:col>
      <xdr:colOff>76200</xdr:colOff>
      <xdr:row>1066</xdr:row>
      <xdr:rowOff>301073</xdr:rowOff>
    </xdr:to>
    <xdr:sp macro="" textlink="">
      <xdr:nvSpPr>
        <xdr:cNvPr id="8" name="Text Box 21"/>
        <xdr:cNvSpPr txBox="1">
          <a:spLocks noChangeArrowheads="1"/>
        </xdr:cNvSpPr>
      </xdr:nvSpPr>
      <xdr:spPr bwMode="auto">
        <a:xfrm>
          <a:off x="485775" y="809625"/>
          <a:ext cx="76200" cy="301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60"/>
  <sheetViews>
    <sheetView tabSelected="1" view="pageBreakPreview" topLeftCell="B1" zoomScale="70" zoomScaleNormal="80" zoomScaleSheetLayoutView="70" workbookViewId="0">
      <pane xSplit="9" ySplit="7" topLeftCell="P1618" activePane="bottomRight" state="frozen"/>
      <selection activeCell="B1" sqref="B1"/>
      <selection pane="topRight" activeCell="K1" sqref="K1"/>
      <selection pane="bottomLeft" activeCell="B8" sqref="B8"/>
      <selection pane="bottomRight" activeCell="D1625" sqref="D1625:D1786"/>
    </sheetView>
  </sheetViews>
  <sheetFormatPr defaultColWidth="9.140625" defaultRowHeight="12.75"/>
  <cols>
    <col min="1" max="1" width="7.7109375" style="17" customWidth="1"/>
    <col min="2" max="2" width="32" style="134" customWidth="1"/>
    <col min="3" max="3" width="10.7109375" style="17" customWidth="1"/>
    <col min="4" max="4" width="12.140625" style="17" customWidth="1"/>
    <col min="5" max="5" width="20.140625" style="134" customWidth="1"/>
    <col min="6" max="6" width="11.7109375" style="17" customWidth="1"/>
    <col min="7" max="7" width="12.42578125" style="17" customWidth="1"/>
    <col min="8" max="8" width="11.28515625" style="17" customWidth="1"/>
    <col min="9" max="9" width="32.42578125" style="135" customWidth="1"/>
    <col min="10" max="10" width="10.28515625" style="17" customWidth="1"/>
    <col min="11" max="11" width="8.7109375" style="136" customWidth="1"/>
    <col min="12" max="12" width="9.28515625" style="16" customWidth="1"/>
    <col min="13" max="13" width="6.85546875" style="16" customWidth="1"/>
    <col min="14" max="14" width="11" style="16" customWidth="1"/>
    <col min="15" max="15" width="11.140625" style="16" customWidth="1"/>
    <col min="16" max="16" width="10.85546875" style="16" customWidth="1"/>
    <col min="17" max="17" width="14.140625" style="137" customWidth="1"/>
    <col min="18" max="18" width="20" style="17" customWidth="1"/>
    <col min="19" max="19" width="13.42578125" style="2" customWidth="1"/>
    <col min="20" max="16384" width="9.140625" style="2"/>
  </cols>
  <sheetData>
    <row r="1" spans="1:18" s="1" customFormat="1">
      <c r="A1" s="21"/>
      <c r="B1" s="22"/>
      <c r="C1" s="21"/>
      <c r="D1" s="21"/>
      <c r="E1" s="22"/>
      <c r="F1" s="21"/>
      <c r="G1" s="21"/>
      <c r="H1" s="21"/>
      <c r="I1" s="23"/>
      <c r="J1" s="139"/>
      <c r="K1" s="24"/>
      <c r="L1" s="562"/>
      <c r="M1" s="562"/>
      <c r="N1" s="562"/>
      <c r="O1" s="562"/>
      <c r="P1" s="562"/>
      <c r="Q1" s="562"/>
      <c r="R1" s="562"/>
    </row>
    <row r="2" spans="1:18" s="1" customFormat="1" ht="53.25" customHeight="1">
      <c r="A2" s="21"/>
      <c r="B2" s="22"/>
      <c r="C2" s="21"/>
      <c r="D2" s="21"/>
      <c r="E2" s="22"/>
      <c r="F2" s="21"/>
      <c r="G2" s="21"/>
      <c r="H2" s="21"/>
      <c r="I2" s="23"/>
      <c r="J2" s="139"/>
      <c r="K2" s="24"/>
      <c r="L2" s="563"/>
      <c r="M2" s="563"/>
      <c r="N2" s="563"/>
      <c r="O2" s="563"/>
      <c r="P2" s="563"/>
      <c r="Q2" s="563"/>
      <c r="R2" s="563"/>
    </row>
    <row r="3" spans="1:18" s="1" customFormat="1" ht="36" customHeight="1">
      <c r="A3" s="564" t="s">
        <v>656</v>
      </c>
      <c r="B3" s="564"/>
      <c r="C3" s="564"/>
      <c r="D3" s="564"/>
      <c r="E3" s="564"/>
      <c r="F3" s="564"/>
      <c r="G3" s="564"/>
      <c r="H3" s="564"/>
      <c r="I3" s="564"/>
      <c r="J3" s="564"/>
      <c r="K3" s="564"/>
      <c r="L3" s="564"/>
      <c r="M3" s="564"/>
      <c r="N3" s="564"/>
      <c r="O3" s="564"/>
      <c r="P3" s="564"/>
      <c r="Q3" s="564"/>
      <c r="R3" s="25"/>
    </row>
    <row r="4" spans="1:18" s="1" customFormat="1" ht="13.5">
      <c r="A4" s="21"/>
      <c r="B4" s="139"/>
      <c r="C4" s="139"/>
      <c r="D4" s="139"/>
      <c r="E4" s="139"/>
      <c r="F4" s="139"/>
      <c r="G4" s="139"/>
      <c r="H4" s="139"/>
      <c r="I4" s="27"/>
      <c r="J4" s="139"/>
      <c r="K4" s="28"/>
      <c r="L4" s="29"/>
      <c r="M4" s="29"/>
      <c r="N4" s="29"/>
      <c r="O4" s="29"/>
      <c r="P4" s="29"/>
      <c r="Q4" s="26" t="s">
        <v>657</v>
      </c>
      <c r="R4" s="26"/>
    </row>
    <row r="5" spans="1:18" s="11" customFormat="1" ht="43.5" customHeight="1">
      <c r="A5" s="565" t="s">
        <v>0</v>
      </c>
      <c r="B5" s="565" t="s">
        <v>1</v>
      </c>
      <c r="C5" s="565" t="s">
        <v>2</v>
      </c>
      <c r="D5" s="565" t="s">
        <v>3</v>
      </c>
      <c r="E5" s="565" t="s">
        <v>4</v>
      </c>
      <c r="F5" s="566" t="s">
        <v>5</v>
      </c>
      <c r="G5" s="567"/>
      <c r="H5" s="568"/>
      <c r="I5" s="569" t="s">
        <v>181</v>
      </c>
      <c r="J5" s="570"/>
      <c r="K5" s="570"/>
      <c r="L5" s="570"/>
      <c r="M5" s="570"/>
      <c r="N5" s="570"/>
      <c r="O5" s="570"/>
      <c r="P5" s="570"/>
      <c r="Q5" s="571"/>
      <c r="R5" s="572" t="s">
        <v>182</v>
      </c>
    </row>
    <row r="6" spans="1:18" s="11" customFormat="1" ht="54" customHeight="1">
      <c r="A6" s="565"/>
      <c r="B6" s="565"/>
      <c r="C6" s="565"/>
      <c r="D6" s="565"/>
      <c r="E6" s="565"/>
      <c r="F6" s="575" t="s">
        <v>6</v>
      </c>
      <c r="G6" s="575" t="s">
        <v>7</v>
      </c>
      <c r="H6" s="575" t="s">
        <v>8</v>
      </c>
      <c r="I6" s="572" t="s">
        <v>184</v>
      </c>
      <c r="J6" s="565" t="s">
        <v>183</v>
      </c>
      <c r="K6" s="577" t="s">
        <v>183</v>
      </c>
      <c r="L6" s="577" t="s">
        <v>232</v>
      </c>
      <c r="M6" s="578" t="s">
        <v>426</v>
      </c>
      <c r="N6" s="578" t="s">
        <v>20</v>
      </c>
      <c r="O6" s="578" t="s">
        <v>188</v>
      </c>
      <c r="P6" s="578" t="s">
        <v>744</v>
      </c>
      <c r="Q6" s="561" t="s">
        <v>9</v>
      </c>
      <c r="R6" s="573"/>
    </row>
    <row r="7" spans="1:18" s="11" customFormat="1" ht="73.5" customHeight="1">
      <c r="A7" s="565"/>
      <c r="B7" s="565"/>
      <c r="C7" s="565"/>
      <c r="D7" s="565"/>
      <c r="E7" s="565"/>
      <c r="F7" s="576"/>
      <c r="G7" s="576"/>
      <c r="H7" s="576"/>
      <c r="I7" s="574"/>
      <c r="J7" s="565"/>
      <c r="K7" s="577"/>
      <c r="L7" s="577"/>
      <c r="M7" s="579"/>
      <c r="N7" s="579"/>
      <c r="O7" s="579"/>
      <c r="P7" s="579"/>
      <c r="Q7" s="561"/>
      <c r="R7" s="574"/>
    </row>
    <row r="8" spans="1:18" s="11" customFormat="1" ht="24" customHeight="1">
      <c r="A8" s="30"/>
      <c r="B8" s="31"/>
      <c r="C8" s="31"/>
      <c r="D8" s="31"/>
      <c r="E8" s="31"/>
      <c r="F8" s="31"/>
      <c r="G8" s="31"/>
      <c r="H8" s="31"/>
      <c r="I8" s="138" t="s">
        <v>170</v>
      </c>
      <c r="J8" s="31"/>
      <c r="K8" s="31"/>
      <c r="L8" s="31"/>
      <c r="M8" s="31"/>
      <c r="N8" s="31"/>
      <c r="O8" s="31"/>
      <c r="P8" s="31"/>
      <c r="Q8" s="31"/>
      <c r="R8" s="32"/>
    </row>
    <row r="9" spans="1:18" s="12" customFormat="1" ht="93.75" customHeight="1">
      <c r="A9" s="13">
        <v>1</v>
      </c>
      <c r="B9" s="14"/>
      <c r="C9" s="42" t="s">
        <v>14</v>
      </c>
      <c r="D9" s="42" t="s">
        <v>15</v>
      </c>
      <c r="E9" s="14" t="s">
        <v>665</v>
      </c>
      <c r="F9" s="13" t="s">
        <v>172</v>
      </c>
      <c r="G9" s="13" t="s">
        <v>456</v>
      </c>
      <c r="H9" s="14" t="s">
        <v>19</v>
      </c>
      <c r="I9" s="9"/>
      <c r="J9" s="8"/>
      <c r="K9" s="10"/>
      <c r="L9" s="15">
        <f>L10+L21+L37+L45+L53+L63+L71+L79+L87+L95+L107+L115+L123+L131+L141+L149+L178+L181+L193+L203+L210+L228+L236+L243+L247+L258+L270+L298+L354</f>
        <v>0</v>
      </c>
      <c r="M9" s="15">
        <f>M10+M20+M37+M45+M53+M63+M71+M79+M87+M95+M107+M115+M123+M131+M141+M149+M178+M181+M193+M203+M210+M228+M236+M243+M247+M258+M270+M298+M354</f>
        <v>4044.866</v>
      </c>
      <c r="N9" s="15">
        <f>N10+N21+N37+N45+N53+N63+N71+N79+N87+N95+N107+N115+N123+N131+N141+N149+N178+N181+N193+N203+N210+N228+N236+N243+N247+N258+N270+N298+N354</f>
        <v>6298.4629999999988</v>
      </c>
      <c r="O9" s="15">
        <f>O10+O21+O37+O45+O53+O63+O71+O79+O87+O95+O107+O115+O123+O131+O141+O149+O178+O181+O193+O203+O210+O228+O236+O243+O247+O258+O270+O298+O354</f>
        <v>10134.6404</v>
      </c>
      <c r="P9" s="15"/>
      <c r="Q9" s="15">
        <f>Q10+Q21+Q37+Q45+Q53+Q63+Q71+Q79+Q87+Q95+Q107+Q115+Q123+Q131+Q141+Q149+Q178+Q181+Q193+Q203+Q210+Q228+Q236+Q243+Q247+Q258+Q270+Q298+Q354</f>
        <v>20477.969399999998</v>
      </c>
      <c r="R9" s="13"/>
    </row>
    <row r="10" spans="1:18" s="12" customFormat="1" ht="15">
      <c r="A10" s="495">
        <v>1</v>
      </c>
      <c r="B10" s="479" t="s">
        <v>302</v>
      </c>
      <c r="C10" s="491" t="s">
        <v>171</v>
      </c>
      <c r="D10" s="491" t="s">
        <v>15</v>
      </c>
      <c r="E10" s="479" t="s">
        <v>455</v>
      </c>
      <c r="F10" s="479" t="s">
        <v>172</v>
      </c>
      <c r="G10" s="479" t="s">
        <v>456</v>
      </c>
      <c r="H10" s="479" t="s">
        <v>19</v>
      </c>
      <c r="I10" s="201" t="s">
        <v>13</v>
      </c>
      <c r="J10" s="495">
        <v>112</v>
      </c>
      <c r="K10" s="10"/>
      <c r="L10" s="15">
        <f>L11</f>
        <v>0</v>
      </c>
      <c r="M10" s="15">
        <f>M11</f>
        <v>24.689</v>
      </c>
      <c r="N10" s="15">
        <f>N11</f>
        <v>53.640999999999998</v>
      </c>
      <c r="O10" s="15">
        <f>O11</f>
        <v>72.459999999999994</v>
      </c>
      <c r="P10" s="15"/>
      <c r="Q10" s="15">
        <f>M10+N10+O10</f>
        <v>150.79</v>
      </c>
      <c r="R10" s="8"/>
    </row>
    <row r="11" spans="1:18" s="12" customFormat="1" ht="25.5">
      <c r="A11" s="496"/>
      <c r="B11" s="480"/>
      <c r="C11" s="492"/>
      <c r="D11" s="492"/>
      <c r="E11" s="480"/>
      <c r="F11" s="480"/>
      <c r="G11" s="480"/>
      <c r="H11" s="480"/>
      <c r="I11" s="38" t="s">
        <v>191</v>
      </c>
      <c r="J11" s="496"/>
      <c r="K11" s="51" t="s">
        <v>190</v>
      </c>
      <c r="L11" s="52">
        <f t="shared" ref="L11" si="0">L12+L16+L18</f>
        <v>0</v>
      </c>
      <c r="M11" s="52">
        <f>M12+M16+M18</f>
        <v>24.689</v>
      </c>
      <c r="N11" s="52">
        <f t="shared" ref="N11:O11" si="1">N12+N16+N18</f>
        <v>53.640999999999998</v>
      </c>
      <c r="O11" s="52">
        <f t="shared" si="1"/>
        <v>72.459999999999994</v>
      </c>
      <c r="P11" s="52"/>
      <c r="Q11" s="36">
        <f>O11+N11+L11+M11</f>
        <v>150.79</v>
      </c>
      <c r="R11" s="340"/>
    </row>
    <row r="12" spans="1:18" s="12" customFormat="1" ht="38.25">
      <c r="A12" s="496"/>
      <c r="B12" s="480"/>
      <c r="C12" s="492"/>
      <c r="D12" s="492"/>
      <c r="E12" s="480"/>
      <c r="F12" s="480"/>
      <c r="G12" s="480"/>
      <c r="H12" s="480"/>
      <c r="I12" s="54" t="s">
        <v>22</v>
      </c>
      <c r="J12" s="496"/>
      <c r="K12" s="55" t="s">
        <v>10</v>
      </c>
      <c r="L12" s="56">
        <f>L13+L14+L15</f>
        <v>0</v>
      </c>
      <c r="M12" s="56">
        <f t="shared" ref="M12:O12" si="2">M13+M14+M15</f>
        <v>23.431999999999999</v>
      </c>
      <c r="N12" s="56">
        <f t="shared" si="2"/>
        <v>53.640999999999998</v>
      </c>
      <c r="O12" s="56">
        <f t="shared" si="2"/>
        <v>57.088999999999999</v>
      </c>
      <c r="P12" s="56"/>
      <c r="Q12" s="36">
        <f t="shared" ref="Q12:Q19" si="3">O12+N12+L12+M12</f>
        <v>134.16199999999998</v>
      </c>
      <c r="R12" s="340"/>
    </row>
    <row r="13" spans="1:18" s="12" customFormat="1" ht="15">
      <c r="A13" s="496"/>
      <c r="B13" s="480"/>
      <c r="C13" s="492"/>
      <c r="D13" s="492"/>
      <c r="E13" s="480"/>
      <c r="F13" s="480"/>
      <c r="G13" s="480"/>
      <c r="H13" s="480"/>
      <c r="I13" s="181" t="s">
        <v>16</v>
      </c>
      <c r="J13" s="496"/>
      <c r="K13" s="177" t="s">
        <v>12</v>
      </c>
      <c r="L13" s="50">
        <v>0</v>
      </c>
      <c r="M13" s="50">
        <v>9.7360000000000007</v>
      </c>
      <c r="N13" s="57">
        <v>53.640999999999998</v>
      </c>
      <c r="O13" s="50">
        <v>57.088999999999999</v>
      </c>
      <c r="P13" s="50"/>
      <c r="Q13" s="36">
        <f t="shared" si="3"/>
        <v>120.46599999999999</v>
      </c>
      <c r="R13" s="340"/>
    </row>
    <row r="14" spans="1:18" s="12" customFormat="1" ht="38.25">
      <c r="A14" s="496"/>
      <c r="B14" s="480"/>
      <c r="C14" s="492"/>
      <c r="D14" s="492"/>
      <c r="E14" s="480"/>
      <c r="F14" s="480"/>
      <c r="G14" s="480"/>
      <c r="H14" s="480"/>
      <c r="I14" s="181" t="s">
        <v>634</v>
      </c>
      <c r="J14" s="496"/>
      <c r="K14" s="177" t="s">
        <v>24</v>
      </c>
      <c r="L14" s="50">
        <v>0</v>
      </c>
      <c r="M14" s="50">
        <v>12.888999999999999</v>
      </c>
      <c r="N14" s="50">
        <v>0</v>
      </c>
      <c r="O14" s="50">
        <v>0</v>
      </c>
      <c r="P14" s="50"/>
      <c r="Q14" s="36">
        <f t="shared" si="3"/>
        <v>12.888999999999999</v>
      </c>
      <c r="R14" s="340"/>
    </row>
    <row r="15" spans="1:18" s="12" customFormat="1" ht="38.25">
      <c r="A15" s="496"/>
      <c r="B15" s="480"/>
      <c r="C15" s="492"/>
      <c r="D15" s="492"/>
      <c r="E15" s="480"/>
      <c r="F15" s="480"/>
      <c r="G15" s="480"/>
      <c r="H15" s="480"/>
      <c r="I15" s="181" t="s">
        <v>18</v>
      </c>
      <c r="J15" s="496"/>
      <c r="K15" s="177" t="s">
        <v>17</v>
      </c>
      <c r="L15" s="50">
        <v>0</v>
      </c>
      <c r="M15" s="50">
        <v>0.80700000000000005</v>
      </c>
      <c r="N15" s="50">
        <v>0</v>
      </c>
      <c r="O15" s="50">
        <v>0</v>
      </c>
      <c r="P15" s="50"/>
      <c r="Q15" s="36">
        <f t="shared" si="3"/>
        <v>0.80700000000000005</v>
      </c>
      <c r="R15" s="340"/>
    </row>
    <row r="16" spans="1:18" s="12" customFormat="1" ht="25.5">
      <c r="A16" s="496"/>
      <c r="B16" s="480"/>
      <c r="C16" s="492"/>
      <c r="D16" s="492"/>
      <c r="E16" s="480"/>
      <c r="F16" s="480"/>
      <c r="G16" s="480"/>
      <c r="H16" s="480"/>
      <c r="I16" s="54" t="s">
        <v>25</v>
      </c>
      <c r="J16" s="496"/>
      <c r="K16" s="55" t="s">
        <v>26</v>
      </c>
      <c r="L16" s="56">
        <f t="shared" ref="L16:M18" si="4">L17</f>
        <v>0</v>
      </c>
      <c r="M16" s="56">
        <f t="shared" si="4"/>
        <v>0</v>
      </c>
      <c r="N16" s="56">
        <f>N17</f>
        <v>0</v>
      </c>
      <c r="O16" s="56">
        <f>O17</f>
        <v>15.371</v>
      </c>
      <c r="P16" s="56"/>
      <c r="Q16" s="36">
        <f t="shared" si="3"/>
        <v>15.371</v>
      </c>
      <c r="R16" s="340"/>
    </row>
    <row r="17" spans="1:18" s="19" customFormat="1" ht="14.25">
      <c r="A17" s="496"/>
      <c r="B17" s="480"/>
      <c r="C17" s="492"/>
      <c r="D17" s="492"/>
      <c r="E17" s="480"/>
      <c r="F17" s="480"/>
      <c r="G17" s="480"/>
      <c r="H17" s="480"/>
      <c r="I17" s="181" t="s">
        <v>16</v>
      </c>
      <c r="J17" s="496"/>
      <c r="K17" s="177" t="s">
        <v>12</v>
      </c>
      <c r="L17" s="50">
        <v>0</v>
      </c>
      <c r="M17" s="50">
        <v>0</v>
      </c>
      <c r="N17" s="50">
        <v>0</v>
      </c>
      <c r="O17" s="50">
        <v>15.371</v>
      </c>
      <c r="P17" s="50"/>
      <c r="Q17" s="36">
        <f t="shared" si="3"/>
        <v>15.371</v>
      </c>
      <c r="R17" s="37"/>
    </row>
    <row r="18" spans="1:18" s="19" customFormat="1" ht="25.5">
      <c r="A18" s="333"/>
      <c r="B18" s="334"/>
      <c r="C18" s="492"/>
      <c r="D18" s="492"/>
      <c r="E18" s="480"/>
      <c r="F18" s="480"/>
      <c r="G18" s="480"/>
      <c r="H18" s="480"/>
      <c r="I18" s="54" t="s">
        <v>474</v>
      </c>
      <c r="J18" s="333"/>
      <c r="K18" s="55" t="s">
        <v>27</v>
      </c>
      <c r="L18" s="56">
        <f t="shared" si="4"/>
        <v>0</v>
      </c>
      <c r="M18" s="56">
        <f t="shared" si="4"/>
        <v>1.2569999999999999</v>
      </c>
      <c r="N18" s="56">
        <f>N19</f>
        <v>0</v>
      </c>
      <c r="O18" s="56">
        <f>O19</f>
        <v>0</v>
      </c>
      <c r="P18" s="56"/>
      <c r="Q18" s="36">
        <f t="shared" si="3"/>
        <v>1.2569999999999999</v>
      </c>
      <c r="R18" s="37"/>
    </row>
    <row r="19" spans="1:18" s="19" customFormat="1" ht="25.5">
      <c r="A19" s="333"/>
      <c r="B19" s="334"/>
      <c r="C19" s="492"/>
      <c r="D19" s="492"/>
      <c r="E19" s="480"/>
      <c r="F19" s="480"/>
      <c r="G19" s="480"/>
      <c r="H19" s="480"/>
      <c r="I19" s="181" t="s">
        <v>114</v>
      </c>
      <c r="J19" s="333"/>
      <c r="K19" s="177" t="s">
        <v>11</v>
      </c>
      <c r="L19" s="50">
        <v>0</v>
      </c>
      <c r="M19" s="50">
        <v>1.2569999999999999</v>
      </c>
      <c r="N19" s="50">
        <v>0</v>
      </c>
      <c r="O19" s="50">
        <v>0</v>
      </c>
      <c r="P19" s="50"/>
      <c r="Q19" s="36">
        <f t="shared" si="3"/>
        <v>1.2569999999999999</v>
      </c>
      <c r="R19" s="37"/>
    </row>
    <row r="20" spans="1:18" s="12" customFormat="1" ht="15" customHeight="1">
      <c r="A20" s="495">
        <v>2</v>
      </c>
      <c r="B20" s="479" t="s">
        <v>300</v>
      </c>
      <c r="C20" s="492"/>
      <c r="D20" s="492"/>
      <c r="E20" s="480"/>
      <c r="F20" s="480"/>
      <c r="G20" s="480"/>
      <c r="H20" s="480"/>
      <c r="I20" s="201" t="s">
        <v>13</v>
      </c>
      <c r="J20" s="497">
        <v>122</v>
      </c>
      <c r="K20" s="10"/>
      <c r="L20" s="15">
        <f>L21</f>
        <v>0</v>
      </c>
      <c r="M20" s="15">
        <f>M21</f>
        <v>119.42899999999999</v>
      </c>
      <c r="N20" s="15">
        <f>N21</f>
        <v>287.20499999999998</v>
      </c>
      <c r="O20" s="15">
        <f>O21</f>
        <v>333.90600000000001</v>
      </c>
      <c r="P20" s="15"/>
      <c r="Q20" s="15">
        <f>O20+N20+M20+L20</f>
        <v>740.54</v>
      </c>
      <c r="R20" s="8"/>
    </row>
    <row r="21" spans="1:18" s="19" customFormat="1" ht="25.5">
      <c r="A21" s="496"/>
      <c r="B21" s="480"/>
      <c r="C21" s="492"/>
      <c r="D21" s="492"/>
      <c r="E21" s="480"/>
      <c r="F21" s="480"/>
      <c r="G21" s="480"/>
      <c r="H21" s="480"/>
      <c r="I21" s="38" t="s">
        <v>349</v>
      </c>
      <c r="J21" s="497"/>
      <c r="K21" s="39" t="s">
        <v>348</v>
      </c>
      <c r="L21" s="36">
        <f>L22+L26+L28+L33+L35+L31</f>
        <v>0</v>
      </c>
      <c r="M21" s="36">
        <f>M22+M26+M28+M33+M35+M31</f>
        <v>119.42899999999999</v>
      </c>
      <c r="N21" s="36">
        <f t="shared" ref="N21:O21" si="5">N22+N26+N28+N33+N35+N31</f>
        <v>287.20499999999998</v>
      </c>
      <c r="O21" s="36">
        <f t="shared" si="5"/>
        <v>333.90600000000001</v>
      </c>
      <c r="P21" s="36"/>
      <c r="Q21" s="36">
        <f>O21+N21+L21+M21</f>
        <v>740.54</v>
      </c>
      <c r="R21" s="37"/>
    </row>
    <row r="22" spans="1:18" s="12" customFormat="1" ht="38.25">
      <c r="A22" s="496"/>
      <c r="B22" s="480"/>
      <c r="C22" s="492"/>
      <c r="D22" s="492"/>
      <c r="E22" s="480"/>
      <c r="F22" s="480"/>
      <c r="G22" s="480"/>
      <c r="H22" s="480"/>
      <c r="I22" s="38" t="s">
        <v>28</v>
      </c>
      <c r="J22" s="497"/>
      <c r="K22" s="58" t="s">
        <v>10</v>
      </c>
      <c r="L22" s="53">
        <f>L23+L24+L25</f>
        <v>0</v>
      </c>
      <c r="M22" s="53">
        <f>M23+M24+M25</f>
        <v>94.823999999999998</v>
      </c>
      <c r="N22" s="53">
        <f t="shared" ref="N22:O22" si="6">N23+N24+N25</f>
        <v>237.28899999999999</v>
      </c>
      <c r="O22" s="53">
        <f t="shared" si="6"/>
        <v>224.62</v>
      </c>
      <c r="P22" s="53"/>
      <c r="Q22" s="36">
        <f t="shared" ref="Q22:Q70" si="7">O22+N22+L22+M22</f>
        <v>556.73299999999995</v>
      </c>
      <c r="R22" s="340"/>
    </row>
    <row r="23" spans="1:18" s="12" customFormat="1" ht="15">
      <c r="A23" s="496"/>
      <c r="B23" s="480"/>
      <c r="C23" s="492"/>
      <c r="D23" s="492"/>
      <c r="E23" s="480"/>
      <c r="F23" s="480"/>
      <c r="G23" s="480"/>
      <c r="H23" s="480"/>
      <c r="I23" s="181" t="s">
        <v>16</v>
      </c>
      <c r="J23" s="497"/>
      <c r="K23" s="342" t="s">
        <v>12</v>
      </c>
      <c r="L23" s="50">
        <v>0</v>
      </c>
      <c r="M23" s="50">
        <v>16.22</v>
      </c>
      <c r="N23" s="50">
        <v>237.28899999999999</v>
      </c>
      <c r="O23" s="50">
        <v>224.62</v>
      </c>
      <c r="P23" s="50"/>
      <c r="Q23" s="36">
        <f t="shared" si="7"/>
        <v>478.12900000000002</v>
      </c>
      <c r="R23" s="340"/>
    </row>
    <row r="24" spans="1:18" s="12" customFormat="1" ht="38.25">
      <c r="A24" s="496"/>
      <c r="B24" s="480"/>
      <c r="C24" s="492"/>
      <c r="D24" s="492"/>
      <c r="E24" s="480"/>
      <c r="F24" s="480"/>
      <c r="G24" s="480"/>
      <c r="H24" s="480"/>
      <c r="I24" s="181" t="s">
        <v>634</v>
      </c>
      <c r="J24" s="497"/>
      <c r="K24" s="177" t="s">
        <v>24</v>
      </c>
      <c r="L24" s="50">
        <v>0</v>
      </c>
      <c r="M24" s="50">
        <v>77.254999999999995</v>
      </c>
      <c r="N24" s="50">
        <v>0</v>
      </c>
      <c r="O24" s="50">
        <v>0</v>
      </c>
      <c r="P24" s="50"/>
      <c r="Q24" s="36">
        <f t="shared" si="7"/>
        <v>77.254999999999995</v>
      </c>
      <c r="R24" s="340"/>
    </row>
    <row r="25" spans="1:18" s="12" customFormat="1" ht="38.25">
      <c r="A25" s="496"/>
      <c r="B25" s="480"/>
      <c r="C25" s="492"/>
      <c r="D25" s="492"/>
      <c r="E25" s="480"/>
      <c r="F25" s="480"/>
      <c r="G25" s="480"/>
      <c r="H25" s="480"/>
      <c r="I25" s="181" t="s">
        <v>18</v>
      </c>
      <c r="J25" s="497"/>
      <c r="K25" s="177" t="s">
        <v>17</v>
      </c>
      <c r="L25" s="50">
        <v>0</v>
      </c>
      <c r="M25" s="50">
        <v>1.349</v>
      </c>
      <c r="N25" s="50">
        <v>0</v>
      </c>
      <c r="O25" s="50">
        <v>0</v>
      </c>
      <c r="P25" s="50"/>
      <c r="Q25" s="36">
        <f t="shared" si="7"/>
        <v>1.349</v>
      </c>
      <c r="R25" s="340"/>
    </row>
    <row r="26" spans="1:18" s="12" customFormat="1" ht="25.5">
      <c r="A26" s="496"/>
      <c r="B26" s="480"/>
      <c r="C26" s="492"/>
      <c r="D26" s="492"/>
      <c r="E26" s="480"/>
      <c r="F26" s="480"/>
      <c r="G26" s="480"/>
      <c r="H26" s="480"/>
      <c r="I26" s="54" t="s">
        <v>25</v>
      </c>
      <c r="J26" s="497"/>
      <c r="K26" s="51" t="s">
        <v>26</v>
      </c>
      <c r="L26" s="53">
        <f t="shared" ref="L26:M26" si="8">L27</f>
        <v>0</v>
      </c>
      <c r="M26" s="53">
        <f t="shared" si="8"/>
        <v>0.93899999999999995</v>
      </c>
      <c r="N26" s="53">
        <f>N27</f>
        <v>4.0270000000000001</v>
      </c>
      <c r="O26" s="53">
        <f>O27</f>
        <v>63.527000000000001</v>
      </c>
      <c r="P26" s="53"/>
      <c r="Q26" s="36">
        <f t="shared" si="7"/>
        <v>68.492999999999995</v>
      </c>
      <c r="R26" s="340"/>
    </row>
    <row r="27" spans="1:18" s="12" customFormat="1" ht="15">
      <c r="A27" s="496"/>
      <c r="B27" s="480"/>
      <c r="C27" s="492"/>
      <c r="D27" s="492"/>
      <c r="E27" s="480"/>
      <c r="F27" s="480"/>
      <c r="G27" s="480"/>
      <c r="H27" s="480"/>
      <c r="I27" s="181" t="s">
        <v>16</v>
      </c>
      <c r="J27" s="497"/>
      <c r="K27" s="342" t="s">
        <v>12</v>
      </c>
      <c r="L27" s="50">
        <v>0</v>
      </c>
      <c r="M27" s="50">
        <v>0.93899999999999995</v>
      </c>
      <c r="N27" s="50">
        <v>4.0270000000000001</v>
      </c>
      <c r="O27" s="50">
        <v>63.527000000000001</v>
      </c>
      <c r="P27" s="50"/>
      <c r="Q27" s="36">
        <f t="shared" si="7"/>
        <v>68.492999999999995</v>
      </c>
      <c r="R27" s="340"/>
    </row>
    <row r="28" spans="1:18" s="12" customFormat="1" ht="25.5">
      <c r="A28" s="496"/>
      <c r="B28" s="480"/>
      <c r="C28" s="492"/>
      <c r="D28" s="492"/>
      <c r="E28" s="480"/>
      <c r="F28" s="480"/>
      <c r="G28" s="480"/>
      <c r="H28" s="480"/>
      <c r="I28" s="54" t="s">
        <v>30</v>
      </c>
      <c r="J28" s="497"/>
      <c r="K28" s="51" t="s">
        <v>27</v>
      </c>
      <c r="L28" s="53">
        <f>L29+L30</f>
        <v>0</v>
      </c>
      <c r="M28" s="53">
        <f t="shared" ref="M28:O28" si="9">M29+M30</f>
        <v>13.408000000000001</v>
      </c>
      <c r="N28" s="53">
        <f t="shared" si="9"/>
        <v>29.186</v>
      </c>
      <c r="O28" s="53">
        <f t="shared" si="9"/>
        <v>32.485999999999997</v>
      </c>
      <c r="P28" s="53"/>
      <c r="Q28" s="36">
        <f t="shared" si="7"/>
        <v>75.08</v>
      </c>
      <c r="R28" s="340"/>
    </row>
    <row r="29" spans="1:18" s="20" customFormat="1" ht="15">
      <c r="A29" s="496"/>
      <c r="B29" s="480"/>
      <c r="C29" s="492"/>
      <c r="D29" s="492"/>
      <c r="E29" s="480"/>
      <c r="F29" s="480"/>
      <c r="G29" s="480"/>
      <c r="H29" s="480"/>
      <c r="I29" s="181" t="s">
        <v>16</v>
      </c>
      <c r="J29" s="497"/>
      <c r="K29" s="61" t="s">
        <v>12</v>
      </c>
      <c r="L29" s="50">
        <v>0</v>
      </c>
      <c r="M29" s="50">
        <v>11.682</v>
      </c>
      <c r="N29" s="50">
        <v>29.186</v>
      </c>
      <c r="O29" s="50">
        <v>32.485999999999997</v>
      </c>
      <c r="P29" s="50"/>
      <c r="Q29" s="36">
        <f t="shared" si="7"/>
        <v>73.353999999999999</v>
      </c>
      <c r="R29" s="340"/>
    </row>
    <row r="30" spans="1:18" s="20" customFormat="1" ht="38.25">
      <c r="A30" s="496"/>
      <c r="B30" s="480"/>
      <c r="C30" s="492"/>
      <c r="D30" s="492"/>
      <c r="E30" s="480"/>
      <c r="F30" s="480"/>
      <c r="G30" s="480"/>
      <c r="H30" s="480"/>
      <c r="I30" s="181" t="s">
        <v>18</v>
      </c>
      <c r="J30" s="497"/>
      <c r="K30" s="177" t="s">
        <v>17</v>
      </c>
      <c r="L30" s="50">
        <v>0</v>
      </c>
      <c r="M30" s="50">
        <v>1.726</v>
      </c>
      <c r="N30" s="50">
        <v>0</v>
      </c>
      <c r="O30" s="50">
        <v>0</v>
      </c>
      <c r="P30" s="50"/>
      <c r="Q30" s="36">
        <f t="shared" si="7"/>
        <v>1.726</v>
      </c>
      <c r="R30" s="340"/>
    </row>
    <row r="31" spans="1:18" s="20" customFormat="1" ht="51">
      <c r="A31" s="496"/>
      <c r="B31" s="480"/>
      <c r="C31" s="492"/>
      <c r="D31" s="492"/>
      <c r="E31" s="480"/>
      <c r="F31" s="480"/>
      <c r="G31" s="480"/>
      <c r="H31" s="480"/>
      <c r="I31" s="54" t="s">
        <v>32</v>
      </c>
      <c r="J31" s="497"/>
      <c r="K31" s="51" t="s">
        <v>38</v>
      </c>
      <c r="L31" s="53">
        <f t="shared" ref="L31:M33" si="10">L32</f>
        <v>0</v>
      </c>
      <c r="M31" s="53">
        <f t="shared" si="10"/>
        <v>1.746</v>
      </c>
      <c r="N31" s="53">
        <f>N32</f>
        <v>0</v>
      </c>
      <c r="O31" s="53">
        <f>O32</f>
        <v>0</v>
      </c>
      <c r="P31" s="53"/>
      <c r="Q31" s="36">
        <f t="shared" si="7"/>
        <v>1.746</v>
      </c>
      <c r="R31" s="340"/>
    </row>
    <row r="32" spans="1:18" s="20" customFormat="1" ht="15">
      <c r="A32" s="496"/>
      <c r="B32" s="480"/>
      <c r="C32" s="492"/>
      <c r="D32" s="492"/>
      <c r="E32" s="480"/>
      <c r="F32" s="480"/>
      <c r="G32" s="480"/>
      <c r="H32" s="480"/>
      <c r="I32" s="181" t="s">
        <v>16</v>
      </c>
      <c r="J32" s="497"/>
      <c r="K32" s="342" t="s">
        <v>12</v>
      </c>
      <c r="L32" s="50">
        <v>0</v>
      </c>
      <c r="M32" s="50">
        <v>1.746</v>
      </c>
      <c r="N32" s="50">
        <v>0</v>
      </c>
      <c r="O32" s="50">
        <v>0</v>
      </c>
      <c r="P32" s="50"/>
      <c r="Q32" s="36">
        <f t="shared" si="7"/>
        <v>1.746</v>
      </c>
      <c r="R32" s="340"/>
    </row>
    <row r="33" spans="1:18" s="20" customFormat="1" ht="89.25">
      <c r="A33" s="496"/>
      <c r="B33" s="480"/>
      <c r="C33" s="492"/>
      <c r="D33" s="492"/>
      <c r="E33" s="480"/>
      <c r="F33" s="480"/>
      <c r="G33" s="480"/>
      <c r="H33" s="480"/>
      <c r="I33" s="54" t="s">
        <v>33</v>
      </c>
      <c r="J33" s="497"/>
      <c r="K33" s="58" t="s">
        <v>39</v>
      </c>
      <c r="L33" s="53">
        <f t="shared" si="10"/>
        <v>0</v>
      </c>
      <c r="M33" s="53">
        <f t="shared" si="10"/>
        <v>8.5120000000000005</v>
      </c>
      <c r="N33" s="53">
        <f>N34</f>
        <v>11.518000000000001</v>
      </c>
      <c r="O33" s="53">
        <f>O34</f>
        <v>13.273</v>
      </c>
      <c r="P33" s="53"/>
      <c r="Q33" s="36">
        <f t="shared" si="7"/>
        <v>33.302999999999997</v>
      </c>
      <c r="R33" s="340"/>
    </row>
    <row r="34" spans="1:18" s="20" customFormat="1" ht="15">
      <c r="A34" s="496"/>
      <c r="B34" s="480"/>
      <c r="C34" s="492"/>
      <c r="D34" s="492"/>
      <c r="E34" s="480"/>
      <c r="F34" s="480"/>
      <c r="G34" s="480"/>
      <c r="H34" s="480"/>
      <c r="I34" s="181" t="s">
        <v>16</v>
      </c>
      <c r="J34" s="497"/>
      <c r="K34" s="342" t="s">
        <v>12</v>
      </c>
      <c r="L34" s="50">
        <v>0</v>
      </c>
      <c r="M34" s="50">
        <v>8.5120000000000005</v>
      </c>
      <c r="N34" s="50">
        <v>11.518000000000001</v>
      </c>
      <c r="O34" s="50">
        <v>13.273</v>
      </c>
      <c r="P34" s="50"/>
      <c r="Q34" s="36">
        <f t="shared" si="7"/>
        <v>33.302999999999997</v>
      </c>
      <c r="R34" s="340"/>
    </row>
    <row r="35" spans="1:18" s="20" customFormat="1" ht="63.75">
      <c r="A35" s="498"/>
      <c r="B35" s="480"/>
      <c r="C35" s="492"/>
      <c r="D35" s="492"/>
      <c r="E35" s="480"/>
      <c r="F35" s="480"/>
      <c r="G35" s="480"/>
      <c r="H35" s="480"/>
      <c r="I35" s="54" t="s">
        <v>648</v>
      </c>
      <c r="J35" s="497"/>
      <c r="K35" s="58">
        <v>106</v>
      </c>
      <c r="L35" s="53">
        <v>0</v>
      </c>
      <c r="M35" s="53">
        <f>M36</f>
        <v>0</v>
      </c>
      <c r="N35" s="53">
        <f t="shared" ref="N35:Q35" si="11">N36</f>
        <v>5.1849999999999996</v>
      </c>
      <c r="O35" s="53">
        <f t="shared" si="11"/>
        <v>0</v>
      </c>
      <c r="P35" s="53"/>
      <c r="Q35" s="53">
        <f t="shared" si="11"/>
        <v>5.1849999999999996</v>
      </c>
      <c r="R35" s="340"/>
    </row>
    <row r="36" spans="1:18" s="20" customFormat="1" ht="15">
      <c r="A36" s="393"/>
      <c r="B36" s="481"/>
      <c r="C36" s="492"/>
      <c r="D36" s="492"/>
      <c r="E36" s="480"/>
      <c r="F36" s="480"/>
      <c r="G36" s="480"/>
      <c r="H36" s="480"/>
      <c r="I36" s="54"/>
      <c r="J36" s="392"/>
      <c r="K36" s="401" t="s">
        <v>666</v>
      </c>
      <c r="L36" s="53">
        <v>0</v>
      </c>
      <c r="M36" s="53">
        <v>0</v>
      </c>
      <c r="N36" s="53">
        <v>5.1849999999999996</v>
      </c>
      <c r="O36" s="53">
        <v>0</v>
      </c>
      <c r="P36" s="53"/>
      <c r="Q36" s="52">
        <f>M36+N36+O36</f>
        <v>5.1849999999999996</v>
      </c>
      <c r="R36" s="394"/>
    </row>
    <row r="37" spans="1:18" s="20" customFormat="1" ht="15">
      <c r="A37" s="495">
        <v>3</v>
      </c>
      <c r="B37" s="479" t="s">
        <v>307</v>
      </c>
      <c r="C37" s="492"/>
      <c r="D37" s="492"/>
      <c r="E37" s="480"/>
      <c r="F37" s="480"/>
      <c r="G37" s="480"/>
      <c r="H37" s="480"/>
      <c r="I37" s="201" t="s">
        <v>13</v>
      </c>
      <c r="J37" s="495">
        <v>124</v>
      </c>
      <c r="K37" s="142"/>
      <c r="L37" s="15">
        <f>L38</f>
        <v>0</v>
      </c>
      <c r="M37" s="15">
        <f t="shared" ref="M37:O37" si="12">M38</f>
        <v>27.410999999999998</v>
      </c>
      <c r="N37" s="15">
        <f t="shared" si="12"/>
        <v>49.62</v>
      </c>
      <c r="O37" s="15">
        <f t="shared" si="12"/>
        <v>59.764000000000003</v>
      </c>
      <c r="P37" s="15"/>
      <c r="Q37" s="15">
        <f t="shared" si="7"/>
        <v>136.79499999999999</v>
      </c>
      <c r="R37" s="8"/>
    </row>
    <row r="38" spans="1:18" s="20" customFormat="1" ht="38.25">
      <c r="A38" s="496"/>
      <c r="B38" s="480"/>
      <c r="C38" s="492"/>
      <c r="D38" s="492"/>
      <c r="E38" s="480"/>
      <c r="F38" s="480"/>
      <c r="G38" s="480"/>
      <c r="H38" s="480"/>
      <c r="I38" s="38" t="s">
        <v>193</v>
      </c>
      <c r="J38" s="496"/>
      <c r="K38" s="39" t="s">
        <v>192</v>
      </c>
      <c r="L38" s="36">
        <f>L39+L43</f>
        <v>0</v>
      </c>
      <c r="M38" s="36">
        <f t="shared" ref="M38:Q38" si="13">M39+M43</f>
        <v>27.410999999999998</v>
      </c>
      <c r="N38" s="36">
        <f t="shared" si="13"/>
        <v>49.62</v>
      </c>
      <c r="O38" s="36">
        <f t="shared" si="13"/>
        <v>59.764000000000003</v>
      </c>
      <c r="P38" s="36"/>
      <c r="Q38" s="36">
        <f t="shared" si="13"/>
        <v>136.79499999999999</v>
      </c>
      <c r="R38" s="340"/>
    </row>
    <row r="39" spans="1:18" s="20" customFormat="1" ht="51">
      <c r="A39" s="496"/>
      <c r="B39" s="480"/>
      <c r="C39" s="492"/>
      <c r="D39" s="492"/>
      <c r="E39" s="480"/>
      <c r="F39" s="480"/>
      <c r="G39" s="480"/>
      <c r="H39" s="480"/>
      <c r="I39" s="34" t="s">
        <v>121</v>
      </c>
      <c r="J39" s="496"/>
      <c r="K39" s="63" t="s">
        <v>10</v>
      </c>
      <c r="L39" s="53">
        <f>L40+L41+L42</f>
        <v>0</v>
      </c>
      <c r="M39" s="53">
        <f>M40+M41+M42</f>
        <v>24.210999999999999</v>
      </c>
      <c r="N39" s="53">
        <f t="shared" ref="N39:O39" si="14">N40+N41+N42</f>
        <v>46.976999999999997</v>
      </c>
      <c r="O39" s="53">
        <f t="shared" si="14"/>
        <v>56.24</v>
      </c>
      <c r="P39" s="53"/>
      <c r="Q39" s="36">
        <f t="shared" si="7"/>
        <v>127.428</v>
      </c>
      <c r="R39" s="340"/>
    </row>
    <row r="40" spans="1:18" s="20" customFormat="1" ht="15">
      <c r="A40" s="496"/>
      <c r="B40" s="480"/>
      <c r="C40" s="492"/>
      <c r="D40" s="492"/>
      <c r="E40" s="480"/>
      <c r="F40" s="480"/>
      <c r="G40" s="480"/>
      <c r="H40" s="480"/>
      <c r="I40" s="46" t="s">
        <v>16</v>
      </c>
      <c r="J40" s="496"/>
      <c r="K40" s="62" t="s">
        <v>12</v>
      </c>
      <c r="L40" s="35">
        <v>0</v>
      </c>
      <c r="M40" s="35">
        <v>5.8959999999999999</v>
      </c>
      <c r="N40" s="50">
        <v>46.976999999999997</v>
      </c>
      <c r="O40" s="50">
        <v>56.24</v>
      </c>
      <c r="P40" s="50"/>
      <c r="Q40" s="36">
        <f t="shared" si="7"/>
        <v>109.113</v>
      </c>
      <c r="R40" s="340"/>
    </row>
    <row r="41" spans="1:18" s="20" customFormat="1" ht="38.25">
      <c r="A41" s="496"/>
      <c r="B41" s="480"/>
      <c r="C41" s="492"/>
      <c r="D41" s="492"/>
      <c r="E41" s="480"/>
      <c r="F41" s="480"/>
      <c r="G41" s="480"/>
      <c r="H41" s="480"/>
      <c r="I41" s="46" t="s">
        <v>634</v>
      </c>
      <c r="J41" s="496"/>
      <c r="K41" s="62" t="s">
        <v>24</v>
      </c>
      <c r="L41" s="35">
        <v>0</v>
      </c>
      <c r="M41" s="35">
        <v>17.899999999999999</v>
      </c>
      <c r="N41" s="35">
        <v>0</v>
      </c>
      <c r="O41" s="35">
        <v>0</v>
      </c>
      <c r="P41" s="35"/>
      <c r="Q41" s="36">
        <f t="shared" si="7"/>
        <v>17.899999999999999</v>
      </c>
      <c r="R41" s="340"/>
    </row>
    <row r="42" spans="1:18" s="20" customFormat="1" ht="38.25">
      <c r="A42" s="496"/>
      <c r="B42" s="480"/>
      <c r="C42" s="492"/>
      <c r="D42" s="492"/>
      <c r="E42" s="480"/>
      <c r="F42" s="480"/>
      <c r="G42" s="480"/>
      <c r="H42" s="480"/>
      <c r="I42" s="46" t="s">
        <v>18</v>
      </c>
      <c r="J42" s="496"/>
      <c r="K42" s="62" t="s">
        <v>17</v>
      </c>
      <c r="L42" s="35">
        <v>0</v>
      </c>
      <c r="M42" s="35">
        <v>0.41499999999999998</v>
      </c>
      <c r="N42" s="35">
        <v>0</v>
      </c>
      <c r="O42" s="35">
        <v>0</v>
      </c>
      <c r="P42" s="35"/>
      <c r="Q42" s="36">
        <f t="shared" si="7"/>
        <v>0.41499999999999998</v>
      </c>
      <c r="R42" s="340"/>
    </row>
    <row r="43" spans="1:18" s="20" customFormat="1" ht="25.5">
      <c r="A43" s="496"/>
      <c r="B43" s="480"/>
      <c r="C43" s="492"/>
      <c r="D43" s="492"/>
      <c r="E43" s="480"/>
      <c r="F43" s="480"/>
      <c r="G43" s="480"/>
      <c r="H43" s="480"/>
      <c r="I43" s="34" t="s">
        <v>123</v>
      </c>
      <c r="J43" s="496"/>
      <c r="K43" s="63" t="s">
        <v>40</v>
      </c>
      <c r="L43" s="53">
        <f t="shared" ref="L43:M43" si="15">L44</f>
        <v>0</v>
      </c>
      <c r="M43" s="53">
        <f t="shared" si="15"/>
        <v>3.2</v>
      </c>
      <c r="N43" s="53">
        <f>N44</f>
        <v>2.6429999999999998</v>
      </c>
      <c r="O43" s="53">
        <f>O44</f>
        <v>3.524</v>
      </c>
      <c r="P43" s="53"/>
      <c r="Q43" s="36">
        <f t="shared" si="7"/>
        <v>9.3670000000000009</v>
      </c>
      <c r="R43" s="340"/>
    </row>
    <row r="44" spans="1:18" s="20" customFormat="1" ht="15">
      <c r="A44" s="496"/>
      <c r="B44" s="480"/>
      <c r="C44" s="492"/>
      <c r="D44" s="492"/>
      <c r="E44" s="480"/>
      <c r="F44" s="480"/>
      <c r="G44" s="480"/>
      <c r="H44" s="480"/>
      <c r="I44" s="46" t="s">
        <v>16</v>
      </c>
      <c r="J44" s="496"/>
      <c r="K44" s="62" t="s">
        <v>12</v>
      </c>
      <c r="L44" s="35">
        <v>0</v>
      </c>
      <c r="M44" s="35">
        <v>3.2</v>
      </c>
      <c r="N44" s="50">
        <v>2.6429999999999998</v>
      </c>
      <c r="O44" s="50">
        <v>3.524</v>
      </c>
      <c r="P44" s="50"/>
      <c r="Q44" s="36">
        <f t="shared" si="7"/>
        <v>9.3670000000000009</v>
      </c>
      <c r="R44" s="340"/>
    </row>
    <row r="45" spans="1:18" s="20" customFormat="1" ht="15">
      <c r="A45" s="497">
        <v>4</v>
      </c>
      <c r="B45" s="516" t="s">
        <v>308</v>
      </c>
      <c r="C45" s="492"/>
      <c r="D45" s="492"/>
      <c r="E45" s="480"/>
      <c r="F45" s="480"/>
      <c r="G45" s="480"/>
      <c r="H45" s="480"/>
      <c r="I45" s="201" t="s">
        <v>13</v>
      </c>
      <c r="J45" s="497">
        <v>124</v>
      </c>
      <c r="K45" s="10"/>
      <c r="L45" s="15">
        <f>L46</f>
        <v>0</v>
      </c>
      <c r="M45" s="15">
        <f>M46</f>
        <v>20.667999999999999</v>
      </c>
      <c r="N45" s="15">
        <f t="shared" ref="N45:O45" si="16">N46</f>
        <v>38.639999999999993</v>
      </c>
      <c r="O45" s="15">
        <f t="shared" si="16"/>
        <v>45.585000000000001</v>
      </c>
      <c r="P45" s="15"/>
      <c r="Q45" s="15">
        <f t="shared" si="7"/>
        <v>104.893</v>
      </c>
      <c r="R45" s="8"/>
    </row>
    <row r="46" spans="1:18" s="20" customFormat="1" ht="38.25">
      <c r="A46" s="497"/>
      <c r="B46" s="516"/>
      <c r="C46" s="492"/>
      <c r="D46" s="492"/>
      <c r="E46" s="480"/>
      <c r="F46" s="480"/>
      <c r="G46" s="480"/>
      <c r="H46" s="480"/>
      <c r="I46" s="38" t="s">
        <v>193</v>
      </c>
      <c r="J46" s="497"/>
      <c r="K46" s="39" t="s">
        <v>192</v>
      </c>
      <c r="L46" s="36">
        <f>L47+L51</f>
        <v>0</v>
      </c>
      <c r="M46" s="36">
        <f t="shared" ref="M46:Q46" si="17">M47+M51</f>
        <v>20.667999999999999</v>
      </c>
      <c r="N46" s="36">
        <f t="shared" si="17"/>
        <v>38.639999999999993</v>
      </c>
      <c r="O46" s="36">
        <f t="shared" si="17"/>
        <v>45.585000000000001</v>
      </c>
      <c r="P46" s="36"/>
      <c r="Q46" s="36">
        <f t="shared" si="17"/>
        <v>104.893</v>
      </c>
      <c r="R46" s="340"/>
    </row>
    <row r="47" spans="1:18" s="20" customFormat="1" ht="51">
      <c r="A47" s="497"/>
      <c r="B47" s="516"/>
      <c r="C47" s="492"/>
      <c r="D47" s="492"/>
      <c r="E47" s="480"/>
      <c r="F47" s="480"/>
      <c r="G47" s="480"/>
      <c r="H47" s="480"/>
      <c r="I47" s="34" t="s">
        <v>121</v>
      </c>
      <c r="J47" s="497"/>
      <c r="K47" s="63" t="s">
        <v>10</v>
      </c>
      <c r="L47" s="53">
        <f t="shared" ref="L47" si="18">L48+L49+L50</f>
        <v>0</v>
      </c>
      <c r="M47" s="53">
        <f>M48+M49+M50</f>
        <v>19.032</v>
      </c>
      <c r="N47" s="53">
        <f t="shared" ref="N47:O47" si="19">N48+N49+N50</f>
        <v>36.845999999999997</v>
      </c>
      <c r="O47" s="53">
        <f t="shared" si="19"/>
        <v>43.835000000000001</v>
      </c>
      <c r="P47" s="53"/>
      <c r="Q47" s="36">
        <f t="shared" si="7"/>
        <v>99.712999999999994</v>
      </c>
      <c r="R47" s="340"/>
    </row>
    <row r="48" spans="1:18" s="20" customFormat="1" ht="15">
      <c r="A48" s="497"/>
      <c r="B48" s="516"/>
      <c r="C48" s="492"/>
      <c r="D48" s="492"/>
      <c r="E48" s="480"/>
      <c r="F48" s="480"/>
      <c r="G48" s="480"/>
      <c r="H48" s="480"/>
      <c r="I48" s="46" t="s">
        <v>16</v>
      </c>
      <c r="J48" s="497"/>
      <c r="K48" s="62" t="s">
        <v>12</v>
      </c>
      <c r="L48" s="50">
        <v>0</v>
      </c>
      <c r="M48" s="50">
        <v>3.097</v>
      </c>
      <c r="N48" s="50">
        <v>36.845999999999997</v>
      </c>
      <c r="O48" s="50">
        <v>43.835000000000001</v>
      </c>
      <c r="P48" s="50"/>
      <c r="Q48" s="36">
        <f t="shared" si="7"/>
        <v>83.777999999999992</v>
      </c>
      <c r="R48" s="340"/>
    </row>
    <row r="49" spans="1:18" s="20" customFormat="1" ht="38.25">
      <c r="A49" s="497"/>
      <c r="B49" s="516"/>
      <c r="C49" s="492"/>
      <c r="D49" s="492"/>
      <c r="E49" s="480"/>
      <c r="F49" s="480"/>
      <c r="G49" s="480"/>
      <c r="H49" s="480"/>
      <c r="I49" s="46" t="s">
        <v>634</v>
      </c>
      <c r="J49" s="497"/>
      <c r="K49" s="62" t="s">
        <v>24</v>
      </c>
      <c r="L49" s="35">
        <v>0</v>
      </c>
      <c r="M49" s="35">
        <v>15.353</v>
      </c>
      <c r="N49" s="35">
        <v>0</v>
      </c>
      <c r="O49" s="35">
        <v>0</v>
      </c>
      <c r="P49" s="35"/>
      <c r="Q49" s="36">
        <f t="shared" si="7"/>
        <v>15.353</v>
      </c>
      <c r="R49" s="340"/>
    </row>
    <row r="50" spans="1:18" s="20" customFormat="1" ht="38.25">
      <c r="A50" s="497"/>
      <c r="B50" s="516"/>
      <c r="C50" s="492"/>
      <c r="D50" s="492"/>
      <c r="E50" s="480"/>
      <c r="F50" s="480"/>
      <c r="G50" s="480"/>
      <c r="H50" s="480"/>
      <c r="I50" s="46" t="s">
        <v>18</v>
      </c>
      <c r="J50" s="497"/>
      <c r="K50" s="62" t="s">
        <v>17</v>
      </c>
      <c r="L50" s="35">
        <v>0</v>
      </c>
      <c r="M50" s="35">
        <v>0.58199999999999996</v>
      </c>
      <c r="N50" s="35">
        <v>0</v>
      </c>
      <c r="O50" s="35">
        <v>0</v>
      </c>
      <c r="P50" s="35"/>
      <c r="Q50" s="36">
        <f t="shared" si="7"/>
        <v>0.58199999999999996</v>
      </c>
      <c r="R50" s="340"/>
    </row>
    <row r="51" spans="1:18" s="20" customFormat="1" ht="25.5">
      <c r="A51" s="497"/>
      <c r="B51" s="516"/>
      <c r="C51" s="492"/>
      <c r="D51" s="492"/>
      <c r="E51" s="480"/>
      <c r="F51" s="480"/>
      <c r="G51" s="480"/>
      <c r="H51" s="480"/>
      <c r="I51" s="34" t="s">
        <v>123</v>
      </c>
      <c r="J51" s="497"/>
      <c r="K51" s="63" t="s">
        <v>40</v>
      </c>
      <c r="L51" s="53">
        <f t="shared" ref="L51:M51" si="20">L52</f>
        <v>0</v>
      </c>
      <c r="M51" s="53">
        <f t="shared" si="20"/>
        <v>1.6359999999999999</v>
      </c>
      <c r="N51" s="53">
        <f>N52</f>
        <v>1.794</v>
      </c>
      <c r="O51" s="53">
        <f>O52</f>
        <v>1.75</v>
      </c>
      <c r="P51" s="53"/>
      <c r="Q51" s="36">
        <f t="shared" si="7"/>
        <v>5.18</v>
      </c>
      <c r="R51" s="340"/>
    </row>
    <row r="52" spans="1:18" s="20" customFormat="1" ht="15">
      <c r="A52" s="497"/>
      <c r="B52" s="516"/>
      <c r="C52" s="492"/>
      <c r="D52" s="492"/>
      <c r="E52" s="480"/>
      <c r="F52" s="480"/>
      <c r="G52" s="480"/>
      <c r="H52" s="480"/>
      <c r="I52" s="46" t="s">
        <v>16</v>
      </c>
      <c r="J52" s="497"/>
      <c r="K52" s="62" t="s">
        <v>12</v>
      </c>
      <c r="L52" s="50">
        <v>0</v>
      </c>
      <c r="M52" s="50">
        <v>1.6359999999999999</v>
      </c>
      <c r="N52" s="50">
        <v>1.794</v>
      </c>
      <c r="O52" s="50">
        <v>1.75</v>
      </c>
      <c r="P52" s="50"/>
      <c r="Q52" s="36">
        <f t="shared" si="7"/>
        <v>5.18</v>
      </c>
      <c r="R52" s="340"/>
    </row>
    <row r="53" spans="1:18" s="20" customFormat="1" ht="15">
      <c r="A53" s="496">
        <v>5</v>
      </c>
      <c r="B53" s="516" t="s">
        <v>309</v>
      </c>
      <c r="C53" s="492"/>
      <c r="D53" s="492"/>
      <c r="E53" s="480"/>
      <c r="F53" s="480"/>
      <c r="G53" s="480"/>
      <c r="H53" s="480"/>
      <c r="I53" s="201" t="s">
        <v>13</v>
      </c>
      <c r="J53" s="496"/>
      <c r="K53" s="10"/>
      <c r="L53" s="15">
        <f>L54</f>
        <v>0</v>
      </c>
      <c r="M53" s="15">
        <f t="shared" ref="M53:O53" si="21">M54</f>
        <v>19.873000000000001</v>
      </c>
      <c r="N53" s="15">
        <f t="shared" si="21"/>
        <v>37.775000000000006</v>
      </c>
      <c r="O53" s="15">
        <f t="shared" si="21"/>
        <v>45.143000000000001</v>
      </c>
      <c r="P53" s="15"/>
      <c r="Q53" s="15">
        <f t="shared" si="7"/>
        <v>102.79100000000001</v>
      </c>
      <c r="R53" s="8"/>
    </row>
    <row r="54" spans="1:18" s="20" customFormat="1" ht="38.25">
      <c r="A54" s="496"/>
      <c r="B54" s="516"/>
      <c r="C54" s="492"/>
      <c r="D54" s="492"/>
      <c r="E54" s="480"/>
      <c r="F54" s="480"/>
      <c r="G54" s="480"/>
      <c r="H54" s="480"/>
      <c r="I54" s="38" t="s">
        <v>193</v>
      </c>
      <c r="J54" s="496"/>
      <c r="K54" s="39" t="s">
        <v>192</v>
      </c>
      <c r="L54" s="36">
        <f>L55+L59+L61</f>
        <v>0</v>
      </c>
      <c r="M54" s="36">
        <f t="shared" ref="M54:O54" si="22">M55+M59+M61</f>
        <v>19.873000000000001</v>
      </c>
      <c r="N54" s="36">
        <f t="shared" si="22"/>
        <v>37.775000000000006</v>
      </c>
      <c r="O54" s="36">
        <f t="shared" si="22"/>
        <v>45.143000000000001</v>
      </c>
      <c r="P54" s="36"/>
      <c r="Q54" s="36">
        <f t="shared" si="7"/>
        <v>102.79100000000001</v>
      </c>
      <c r="R54" s="340"/>
    </row>
    <row r="55" spans="1:18" s="20" customFormat="1" ht="51">
      <c r="A55" s="496"/>
      <c r="B55" s="516"/>
      <c r="C55" s="492"/>
      <c r="D55" s="492"/>
      <c r="E55" s="480"/>
      <c r="F55" s="480"/>
      <c r="G55" s="480"/>
      <c r="H55" s="480"/>
      <c r="I55" s="34" t="s">
        <v>121</v>
      </c>
      <c r="J55" s="496"/>
      <c r="K55" s="63" t="s">
        <v>10</v>
      </c>
      <c r="L55" s="53">
        <f t="shared" ref="L55" si="23">L56</f>
        <v>0</v>
      </c>
      <c r="M55" s="53">
        <f>M56+M57+M58</f>
        <v>17.55</v>
      </c>
      <c r="N55" s="53">
        <f t="shared" ref="N55:Q55" si="24">N56+N57+N58</f>
        <v>36.261000000000003</v>
      </c>
      <c r="O55" s="53">
        <f t="shared" si="24"/>
        <v>43.628999999999998</v>
      </c>
      <c r="P55" s="53"/>
      <c r="Q55" s="53">
        <f t="shared" si="24"/>
        <v>97.44</v>
      </c>
      <c r="R55" s="340"/>
    </row>
    <row r="56" spans="1:18" s="20" customFormat="1" ht="15">
      <c r="A56" s="496"/>
      <c r="B56" s="516"/>
      <c r="C56" s="492"/>
      <c r="D56" s="492"/>
      <c r="E56" s="480"/>
      <c r="F56" s="480"/>
      <c r="G56" s="480"/>
      <c r="H56" s="480"/>
      <c r="I56" s="46" t="s">
        <v>16</v>
      </c>
      <c r="J56" s="496"/>
      <c r="K56" s="62" t="s">
        <v>12</v>
      </c>
      <c r="L56" s="35">
        <v>0</v>
      </c>
      <c r="M56" s="50">
        <v>1.9370000000000001</v>
      </c>
      <c r="N56" s="50">
        <v>36.261000000000003</v>
      </c>
      <c r="O56" s="50">
        <v>43.628999999999998</v>
      </c>
      <c r="P56" s="50"/>
      <c r="Q56" s="36">
        <f t="shared" si="7"/>
        <v>81.826999999999998</v>
      </c>
      <c r="R56" s="340"/>
    </row>
    <row r="57" spans="1:18" s="20" customFormat="1" ht="38.25">
      <c r="A57" s="496"/>
      <c r="B57" s="516"/>
      <c r="C57" s="492"/>
      <c r="D57" s="492"/>
      <c r="E57" s="480"/>
      <c r="F57" s="480"/>
      <c r="G57" s="480"/>
      <c r="H57" s="480"/>
      <c r="I57" s="46" t="s">
        <v>634</v>
      </c>
      <c r="J57" s="496"/>
      <c r="K57" s="62" t="s">
        <v>24</v>
      </c>
      <c r="L57" s="35">
        <v>0</v>
      </c>
      <c r="M57" s="50">
        <v>14.997</v>
      </c>
      <c r="N57" s="50">
        <v>0</v>
      </c>
      <c r="O57" s="50">
        <v>0</v>
      </c>
      <c r="P57" s="50"/>
      <c r="Q57" s="50">
        <f>M57+N57+O57</f>
        <v>14.997</v>
      </c>
      <c r="R57" s="394"/>
    </row>
    <row r="58" spans="1:18" s="20" customFormat="1" ht="38.25">
      <c r="A58" s="496"/>
      <c r="B58" s="516"/>
      <c r="C58" s="492"/>
      <c r="D58" s="492"/>
      <c r="E58" s="480"/>
      <c r="F58" s="480"/>
      <c r="G58" s="480"/>
      <c r="H58" s="480"/>
      <c r="I58" s="46" t="s">
        <v>18</v>
      </c>
      <c r="J58" s="496"/>
      <c r="K58" s="62" t="s">
        <v>17</v>
      </c>
      <c r="L58" s="35">
        <v>0</v>
      </c>
      <c r="M58" s="35">
        <v>0.61599999999999999</v>
      </c>
      <c r="N58" s="35">
        <v>0</v>
      </c>
      <c r="O58" s="35">
        <v>0</v>
      </c>
      <c r="P58" s="35"/>
      <c r="Q58" s="35">
        <f>M58+N58+O58</f>
        <v>0.61599999999999999</v>
      </c>
      <c r="R58" s="394"/>
    </row>
    <row r="59" spans="1:18" s="20" customFormat="1" ht="25.5">
      <c r="A59" s="496"/>
      <c r="B59" s="516"/>
      <c r="C59" s="492"/>
      <c r="D59" s="492"/>
      <c r="E59" s="480"/>
      <c r="F59" s="480"/>
      <c r="G59" s="480"/>
      <c r="H59" s="480"/>
      <c r="I59" s="34" t="s">
        <v>123</v>
      </c>
      <c r="J59" s="496"/>
      <c r="K59" s="63" t="s">
        <v>40</v>
      </c>
      <c r="L59" s="53">
        <f t="shared" ref="L59:M59" si="25">L60</f>
        <v>0</v>
      </c>
      <c r="M59" s="53">
        <f t="shared" si="25"/>
        <v>1.927</v>
      </c>
      <c r="N59" s="53">
        <f>N60</f>
        <v>1.514</v>
      </c>
      <c r="O59" s="53">
        <f>O60</f>
        <v>1.514</v>
      </c>
      <c r="P59" s="53"/>
      <c r="Q59" s="36">
        <f t="shared" si="7"/>
        <v>4.9550000000000001</v>
      </c>
      <c r="R59" s="340"/>
    </row>
    <row r="60" spans="1:18" s="20" customFormat="1" ht="15">
      <c r="A60" s="496"/>
      <c r="B60" s="516"/>
      <c r="C60" s="492"/>
      <c r="D60" s="492"/>
      <c r="E60" s="480"/>
      <c r="F60" s="480"/>
      <c r="G60" s="480"/>
      <c r="H60" s="480"/>
      <c r="I60" s="46" t="s">
        <v>16</v>
      </c>
      <c r="J60" s="496"/>
      <c r="K60" s="62" t="s">
        <v>12</v>
      </c>
      <c r="L60" s="50">
        <v>0</v>
      </c>
      <c r="M60" s="50">
        <v>1.927</v>
      </c>
      <c r="N60" s="50">
        <v>1.514</v>
      </c>
      <c r="O60" s="50">
        <v>1.514</v>
      </c>
      <c r="P60" s="50"/>
      <c r="Q60" s="36">
        <f t="shared" si="7"/>
        <v>4.9550000000000001</v>
      </c>
      <c r="R60" s="340"/>
    </row>
    <row r="61" spans="1:18" s="20" customFormat="1" ht="25.5">
      <c r="A61" s="496"/>
      <c r="B61" s="516"/>
      <c r="C61" s="492"/>
      <c r="D61" s="492"/>
      <c r="E61" s="480"/>
      <c r="F61" s="480"/>
      <c r="G61" s="480"/>
      <c r="H61" s="480"/>
      <c r="I61" s="34" t="s">
        <v>124</v>
      </c>
      <c r="J61" s="496"/>
      <c r="K61" s="63" t="s">
        <v>11</v>
      </c>
      <c r="L61" s="53">
        <f>L62</f>
        <v>0</v>
      </c>
      <c r="M61" s="53">
        <f>M62</f>
        <v>0.39600000000000002</v>
      </c>
      <c r="N61" s="53">
        <f>N62</f>
        <v>0</v>
      </c>
      <c r="O61" s="53">
        <f>O62</f>
        <v>0</v>
      </c>
      <c r="P61" s="53"/>
      <c r="Q61" s="36">
        <f t="shared" si="7"/>
        <v>0.39600000000000002</v>
      </c>
      <c r="R61" s="340"/>
    </row>
    <row r="62" spans="1:18" s="20" customFormat="1" ht="15">
      <c r="A62" s="496"/>
      <c r="B62" s="516"/>
      <c r="C62" s="492"/>
      <c r="D62" s="492"/>
      <c r="E62" s="480"/>
      <c r="F62" s="480"/>
      <c r="G62" s="480"/>
      <c r="H62" s="480"/>
      <c r="I62" s="46" t="s">
        <v>16</v>
      </c>
      <c r="J62" s="496"/>
      <c r="K62" s="62" t="s">
        <v>12</v>
      </c>
      <c r="L62" s="50">
        <v>0</v>
      </c>
      <c r="M62" s="50">
        <v>0.39600000000000002</v>
      </c>
      <c r="N62" s="50">
        <v>0</v>
      </c>
      <c r="O62" s="50">
        <v>0</v>
      </c>
      <c r="P62" s="50"/>
      <c r="Q62" s="36">
        <f t="shared" si="7"/>
        <v>0.39600000000000002</v>
      </c>
      <c r="R62" s="340"/>
    </row>
    <row r="63" spans="1:18" s="20" customFormat="1" ht="15">
      <c r="A63" s="497">
        <v>6</v>
      </c>
      <c r="B63" s="479" t="s">
        <v>310</v>
      </c>
      <c r="C63" s="492"/>
      <c r="D63" s="492"/>
      <c r="E63" s="480"/>
      <c r="F63" s="480"/>
      <c r="G63" s="480"/>
      <c r="H63" s="480"/>
      <c r="I63" s="201" t="s">
        <v>13</v>
      </c>
      <c r="J63" s="495">
        <v>124</v>
      </c>
      <c r="K63" s="10"/>
      <c r="L63" s="15">
        <f>L64</f>
        <v>0</v>
      </c>
      <c r="M63" s="15">
        <f t="shared" ref="M63:O63" si="26">M64</f>
        <v>29.535</v>
      </c>
      <c r="N63" s="15">
        <f t="shared" si="26"/>
        <v>60.835000000000001</v>
      </c>
      <c r="O63" s="15">
        <f t="shared" si="26"/>
        <v>69.840999999999994</v>
      </c>
      <c r="P63" s="15"/>
      <c r="Q63" s="15">
        <f t="shared" si="7"/>
        <v>160.21099999999998</v>
      </c>
      <c r="R63" s="8"/>
    </row>
    <row r="64" spans="1:18" s="20" customFormat="1" ht="38.25">
      <c r="A64" s="497"/>
      <c r="B64" s="480"/>
      <c r="C64" s="492"/>
      <c r="D64" s="492"/>
      <c r="E64" s="480"/>
      <c r="F64" s="480"/>
      <c r="G64" s="480"/>
      <c r="H64" s="480"/>
      <c r="I64" s="38" t="s">
        <v>193</v>
      </c>
      <c r="J64" s="496"/>
      <c r="K64" s="39" t="s">
        <v>192</v>
      </c>
      <c r="L64" s="36">
        <f>L65+L69</f>
        <v>0</v>
      </c>
      <c r="M64" s="36">
        <f t="shared" ref="M64:Q64" si="27">M65+M69</f>
        <v>29.535</v>
      </c>
      <c r="N64" s="36">
        <f t="shared" si="27"/>
        <v>60.835000000000001</v>
      </c>
      <c r="O64" s="36">
        <f t="shared" si="27"/>
        <v>69.840999999999994</v>
      </c>
      <c r="P64" s="36"/>
      <c r="Q64" s="36">
        <f t="shared" si="27"/>
        <v>160.21100000000001</v>
      </c>
      <c r="R64" s="340"/>
    </row>
    <row r="65" spans="1:18" s="20" customFormat="1" ht="51">
      <c r="A65" s="497"/>
      <c r="B65" s="480"/>
      <c r="C65" s="492"/>
      <c r="D65" s="492"/>
      <c r="E65" s="480"/>
      <c r="F65" s="480"/>
      <c r="G65" s="480"/>
      <c r="H65" s="480"/>
      <c r="I65" s="34" t="s">
        <v>121</v>
      </c>
      <c r="J65" s="496"/>
      <c r="K65" s="63" t="s">
        <v>10</v>
      </c>
      <c r="L65" s="53">
        <f>L66+L67+L68</f>
        <v>0</v>
      </c>
      <c r="M65" s="53">
        <f t="shared" ref="M65:O65" si="28">M66+M67+M68</f>
        <v>29.234999999999999</v>
      </c>
      <c r="N65" s="53">
        <f t="shared" si="28"/>
        <v>56.603999999999999</v>
      </c>
      <c r="O65" s="53">
        <f t="shared" si="28"/>
        <v>65.61</v>
      </c>
      <c r="P65" s="53"/>
      <c r="Q65" s="36">
        <f t="shared" si="7"/>
        <v>151.44900000000001</v>
      </c>
      <c r="R65" s="340"/>
    </row>
    <row r="66" spans="1:18" s="20" customFormat="1" ht="15">
      <c r="A66" s="497"/>
      <c r="B66" s="480"/>
      <c r="C66" s="492"/>
      <c r="D66" s="492"/>
      <c r="E66" s="480"/>
      <c r="F66" s="480"/>
      <c r="G66" s="480"/>
      <c r="H66" s="480"/>
      <c r="I66" s="46" t="s">
        <v>16</v>
      </c>
      <c r="J66" s="496"/>
      <c r="K66" s="62" t="s">
        <v>12</v>
      </c>
      <c r="L66" s="35">
        <v>0</v>
      </c>
      <c r="M66" s="50">
        <v>4.07</v>
      </c>
      <c r="N66" s="50">
        <v>56.603999999999999</v>
      </c>
      <c r="O66" s="50">
        <v>65.61</v>
      </c>
      <c r="P66" s="50"/>
      <c r="Q66" s="36">
        <f t="shared" si="7"/>
        <v>126.28399999999999</v>
      </c>
      <c r="R66" s="340"/>
    </row>
    <row r="67" spans="1:18" s="20" customFormat="1" ht="38.25">
      <c r="A67" s="497"/>
      <c r="B67" s="480"/>
      <c r="C67" s="492"/>
      <c r="D67" s="492"/>
      <c r="E67" s="480"/>
      <c r="F67" s="480"/>
      <c r="G67" s="480"/>
      <c r="H67" s="480"/>
      <c r="I67" s="46" t="s">
        <v>634</v>
      </c>
      <c r="J67" s="496"/>
      <c r="K67" s="62" t="s">
        <v>24</v>
      </c>
      <c r="L67" s="35">
        <v>0</v>
      </c>
      <c r="M67" s="35">
        <v>24.489000000000001</v>
      </c>
      <c r="N67" s="35">
        <v>0</v>
      </c>
      <c r="O67" s="35">
        <v>0</v>
      </c>
      <c r="P67" s="35"/>
      <c r="Q67" s="36">
        <f t="shared" si="7"/>
        <v>24.489000000000001</v>
      </c>
      <c r="R67" s="340"/>
    </row>
    <row r="68" spans="1:18" s="20" customFormat="1" ht="38.25">
      <c r="A68" s="497"/>
      <c r="B68" s="480"/>
      <c r="C68" s="492"/>
      <c r="D68" s="492"/>
      <c r="E68" s="480"/>
      <c r="F68" s="480"/>
      <c r="G68" s="480"/>
      <c r="H68" s="480"/>
      <c r="I68" s="46" t="s">
        <v>18</v>
      </c>
      <c r="J68" s="496"/>
      <c r="K68" s="62" t="s">
        <v>17</v>
      </c>
      <c r="L68" s="35">
        <v>0</v>
      </c>
      <c r="M68" s="35">
        <v>0.67600000000000005</v>
      </c>
      <c r="N68" s="35">
        <v>0</v>
      </c>
      <c r="O68" s="35">
        <v>0</v>
      </c>
      <c r="P68" s="35"/>
      <c r="Q68" s="36">
        <f t="shared" si="7"/>
        <v>0.67600000000000005</v>
      </c>
      <c r="R68" s="340"/>
    </row>
    <row r="69" spans="1:18" s="19" customFormat="1" ht="25.5">
      <c r="A69" s="497"/>
      <c r="B69" s="480"/>
      <c r="C69" s="492"/>
      <c r="D69" s="492"/>
      <c r="E69" s="480"/>
      <c r="F69" s="480"/>
      <c r="G69" s="480"/>
      <c r="H69" s="480"/>
      <c r="I69" s="34" t="s">
        <v>123</v>
      </c>
      <c r="J69" s="496"/>
      <c r="K69" s="63" t="s">
        <v>40</v>
      </c>
      <c r="L69" s="53">
        <f t="shared" ref="L69:M69" si="29">L70</f>
        <v>0</v>
      </c>
      <c r="M69" s="53">
        <f t="shared" si="29"/>
        <v>0.3</v>
      </c>
      <c r="N69" s="53">
        <f>N70</f>
        <v>4.2309999999999999</v>
      </c>
      <c r="O69" s="53">
        <f>O70</f>
        <v>4.2309999999999999</v>
      </c>
      <c r="P69" s="53"/>
      <c r="Q69" s="36">
        <f t="shared" si="7"/>
        <v>8.7620000000000005</v>
      </c>
      <c r="R69" s="37"/>
    </row>
    <row r="70" spans="1:18" s="12" customFormat="1" ht="15">
      <c r="A70" s="497"/>
      <c r="B70" s="480"/>
      <c r="C70" s="492"/>
      <c r="D70" s="492"/>
      <c r="E70" s="480"/>
      <c r="F70" s="480"/>
      <c r="G70" s="480"/>
      <c r="H70" s="480"/>
      <c r="I70" s="46" t="s">
        <v>16</v>
      </c>
      <c r="J70" s="496"/>
      <c r="K70" s="62" t="s">
        <v>12</v>
      </c>
      <c r="L70" s="35">
        <v>0</v>
      </c>
      <c r="M70" s="50">
        <v>0.3</v>
      </c>
      <c r="N70" s="50">
        <v>4.2309999999999999</v>
      </c>
      <c r="O70" s="50">
        <v>4.2309999999999999</v>
      </c>
      <c r="P70" s="50"/>
      <c r="Q70" s="36">
        <f t="shared" si="7"/>
        <v>8.7620000000000005</v>
      </c>
      <c r="R70" s="340"/>
    </row>
    <row r="71" spans="1:18" s="12" customFormat="1" ht="15">
      <c r="A71" s="496">
        <v>7</v>
      </c>
      <c r="B71" s="516" t="s">
        <v>312</v>
      </c>
      <c r="C71" s="492"/>
      <c r="D71" s="492"/>
      <c r="E71" s="480"/>
      <c r="F71" s="480"/>
      <c r="G71" s="480"/>
      <c r="H71" s="480"/>
      <c r="I71" s="201" t="s">
        <v>13</v>
      </c>
      <c r="J71" s="497">
        <v>124</v>
      </c>
      <c r="K71" s="10"/>
      <c r="L71" s="15">
        <f>L72</f>
        <v>0</v>
      </c>
      <c r="M71" s="15">
        <f t="shared" ref="M71:O71" si="30">M72</f>
        <v>23.838000000000005</v>
      </c>
      <c r="N71" s="15">
        <f t="shared" si="30"/>
        <v>50.007999999999996</v>
      </c>
      <c r="O71" s="15">
        <f t="shared" si="30"/>
        <v>61.448999999999998</v>
      </c>
      <c r="P71" s="15"/>
      <c r="Q71" s="15">
        <f t="shared" ref="Q71:Q106" si="31">O71+N71+L71+M71</f>
        <v>135.29499999999999</v>
      </c>
      <c r="R71" s="8"/>
    </row>
    <row r="72" spans="1:18" s="12" customFormat="1" ht="38.25">
      <c r="A72" s="496"/>
      <c r="B72" s="516"/>
      <c r="C72" s="492"/>
      <c r="D72" s="492"/>
      <c r="E72" s="480"/>
      <c r="F72" s="480"/>
      <c r="G72" s="480"/>
      <c r="H72" s="480"/>
      <c r="I72" s="38" t="s">
        <v>193</v>
      </c>
      <c r="J72" s="497"/>
      <c r="K72" s="39" t="s">
        <v>192</v>
      </c>
      <c r="L72" s="36">
        <f>L73+L77</f>
        <v>0</v>
      </c>
      <c r="M72" s="36">
        <f t="shared" ref="M72:Q72" si="32">M73+M77</f>
        <v>23.838000000000005</v>
      </c>
      <c r="N72" s="36">
        <f t="shared" si="32"/>
        <v>50.007999999999996</v>
      </c>
      <c r="O72" s="36">
        <f t="shared" si="32"/>
        <v>61.448999999999998</v>
      </c>
      <c r="P72" s="36"/>
      <c r="Q72" s="36">
        <f t="shared" si="32"/>
        <v>135.29500000000002</v>
      </c>
      <c r="R72" s="340"/>
    </row>
    <row r="73" spans="1:18" s="12" customFormat="1" ht="51">
      <c r="A73" s="496"/>
      <c r="B73" s="516"/>
      <c r="C73" s="492"/>
      <c r="D73" s="492"/>
      <c r="E73" s="480"/>
      <c r="F73" s="480"/>
      <c r="G73" s="480"/>
      <c r="H73" s="480"/>
      <c r="I73" s="34" t="s">
        <v>121</v>
      </c>
      <c r="J73" s="497"/>
      <c r="K73" s="63" t="s">
        <v>10</v>
      </c>
      <c r="L73" s="53">
        <f>L74+L75+L76</f>
        <v>0</v>
      </c>
      <c r="M73" s="53">
        <f t="shared" ref="M73:O73" si="33">M74+M75+M76</f>
        <v>22.933000000000003</v>
      </c>
      <c r="N73" s="53">
        <f t="shared" si="33"/>
        <v>46.570999999999998</v>
      </c>
      <c r="O73" s="53">
        <f t="shared" si="33"/>
        <v>58.012</v>
      </c>
      <c r="P73" s="53"/>
      <c r="Q73" s="36">
        <f t="shared" si="31"/>
        <v>127.51600000000001</v>
      </c>
      <c r="R73" s="340"/>
    </row>
    <row r="74" spans="1:18" s="12" customFormat="1" ht="15">
      <c r="A74" s="496"/>
      <c r="B74" s="516"/>
      <c r="C74" s="492"/>
      <c r="D74" s="492"/>
      <c r="E74" s="480"/>
      <c r="F74" s="480"/>
      <c r="G74" s="480"/>
      <c r="H74" s="480"/>
      <c r="I74" s="46" t="s">
        <v>16</v>
      </c>
      <c r="J74" s="497"/>
      <c r="K74" s="62" t="s">
        <v>12</v>
      </c>
      <c r="L74" s="35">
        <v>0</v>
      </c>
      <c r="M74" s="35">
        <v>6.4790000000000001</v>
      </c>
      <c r="N74" s="50">
        <v>46.570999999999998</v>
      </c>
      <c r="O74" s="50">
        <v>58.012</v>
      </c>
      <c r="P74" s="50"/>
      <c r="Q74" s="36">
        <f t="shared" si="31"/>
        <v>111.062</v>
      </c>
      <c r="R74" s="340"/>
    </row>
    <row r="75" spans="1:18" s="12" customFormat="1" ht="38.25">
      <c r="A75" s="496"/>
      <c r="B75" s="516"/>
      <c r="C75" s="492"/>
      <c r="D75" s="492"/>
      <c r="E75" s="480"/>
      <c r="F75" s="480"/>
      <c r="G75" s="480"/>
      <c r="H75" s="480"/>
      <c r="I75" s="46" t="s">
        <v>634</v>
      </c>
      <c r="J75" s="497"/>
      <c r="K75" s="62" t="s">
        <v>24</v>
      </c>
      <c r="L75" s="35">
        <v>0</v>
      </c>
      <c r="M75" s="35">
        <v>15.88</v>
      </c>
      <c r="N75" s="35">
        <v>0</v>
      </c>
      <c r="O75" s="35">
        <v>0</v>
      </c>
      <c r="P75" s="35"/>
      <c r="Q75" s="36">
        <f t="shared" si="31"/>
        <v>15.88</v>
      </c>
      <c r="R75" s="340"/>
    </row>
    <row r="76" spans="1:18" s="12" customFormat="1" ht="38.25">
      <c r="A76" s="496"/>
      <c r="B76" s="516"/>
      <c r="C76" s="492"/>
      <c r="D76" s="492"/>
      <c r="E76" s="480"/>
      <c r="F76" s="480"/>
      <c r="G76" s="480"/>
      <c r="H76" s="480"/>
      <c r="I76" s="46" t="s">
        <v>18</v>
      </c>
      <c r="J76" s="497"/>
      <c r="K76" s="62" t="s">
        <v>17</v>
      </c>
      <c r="L76" s="35">
        <v>0</v>
      </c>
      <c r="M76" s="35">
        <v>0.57399999999999995</v>
      </c>
      <c r="N76" s="35">
        <v>0</v>
      </c>
      <c r="O76" s="35">
        <v>0</v>
      </c>
      <c r="P76" s="35"/>
      <c r="Q76" s="36">
        <f t="shared" si="31"/>
        <v>0.57399999999999995</v>
      </c>
      <c r="R76" s="340"/>
    </row>
    <row r="77" spans="1:18" s="12" customFormat="1" ht="25.5">
      <c r="A77" s="496"/>
      <c r="B77" s="516"/>
      <c r="C77" s="492"/>
      <c r="D77" s="492"/>
      <c r="E77" s="480"/>
      <c r="F77" s="480"/>
      <c r="G77" s="480"/>
      <c r="H77" s="480"/>
      <c r="I77" s="34" t="s">
        <v>123</v>
      </c>
      <c r="J77" s="497"/>
      <c r="K77" s="63" t="s">
        <v>40</v>
      </c>
      <c r="L77" s="53">
        <f t="shared" ref="L77:M77" si="34">L78</f>
        <v>0</v>
      </c>
      <c r="M77" s="53">
        <f t="shared" si="34"/>
        <v>0.90500000000000003</v>
      </c>
      <c r="N77" s="53">
        <f>N78</f>
        <v>3.4369999999999998</v>
      </c>
      <c r="O77" s="53">
        <f>O78</f>
        <v>3.4369999999999998</v>
      </c>
      <c r="P77" s="53"/>
      <c r="Q77" s="36">
        <f t="shared" si="31"/>
        <v>7.7789999999999999</v>
      </c>
      <c r="R77" s="340"/>
    </row>
    <row r="78" spans="1:18" s="12" customFormat="1" ht="15">
      <c r="A78" s="496"/>
      <c r="B78" s="516"/>
      <c r="C78" s="492"/>
      <c r="D78" s="492"/>
      <c r="E78" s="480"/>
      <c r="F78" s="480"/>
      <c r="G78" s="480"/>
      <c r="H78" s="480"/>
      <c r="I78" s="46" t="s">
        <v>16</v>
      </c>
      <c r="J78" s="497"/>
      <c r="K78" s="62" t="s">
        <v>12</v>
      </c>
      <c r="L78" s="35">
        <v>0</v>
      </c>
      <c r="M78" s="35">
        <v>0.90500000000000003</v>
      </c>
      <c r="N78" s="50">
        <v>3.4369999999999998</v>
      </c>
      <c r="O78" s="50">
        <v>3.4369999999999998</v>
      </c>
      <c r="P78" s="50"/>
      <c r="Q78" s="36">
        <f t="shared" si="31"/>
        <v>7.7789999999999999</v>
      </c>
      <c r="R78" s="340"/>
    </row>
    <row r="79" spans="1:18" s="12" customFormat="1" ht="15">
      <c r="A79" s="495">
        <v>8</v>
      </c>
      <c r="B79" s="479" t="s">
        <v>311</v>
      </c>
      <c r="C79" s="492"/>
      <c r="D79" s="492"/>
      <c r="E79" s="480"/>
      <c r="F79" s="480"/>
      <c r="G79" s="480"/>
      <c r="H79" s="480"/>
      <c r="I79" s="201" t="s">
        <v>13</v>
      </c>
      <c r="J79" s="497">
        <v>124</v>
      </c>
      <c r="K79" s="10"/>
      <c r="L79" s="15">
        <f>L80</f>
        <v>0</v>
      </c>
      <c r="M79" s="15">
        <f t="shared" ref="M79:O79" si="35">M80</f>
        <v>32.549999999999997</v>
      </c>
      <c r="N79" s="15">
        <f t="shared" si="35"/>
        <v>49.357999999999997</v>
      </c>
      <c r="O79" s="15">
        <f t="shared" si="35"/>
        <v>61.763000000000005</v>
      </c>
      <c r="P79" s="15"/>
      <c r="Q79" s="15">
        <f t="shared" si="31"/>
        <v>143.67099999999999</v>
      </c>
      <c r="R79" s="8"/>
    </row>
    <row r="80" spans="1:18" s="12" customFormat="1" ht="38.25">
      <c r="A80" s="496"/>
      <c r="B80" s="480"/>
      <c r="C80" s="492"/>
      <c r="D80" s="492"/>
      <c r="E80" s="480"/>
      <c r="F80" s="480"/>
      <c r="G80" s="480"/>
      <c r="H80" s="480"/>
      <c r="I80" s="38" t="s">
        <v>193</v>
      </c>
      <c r="J80" s="497"/>
      <c r="K80" s="39" t="s">
        <v>192</v>
      </c>
      <c r="L80" s="36">
        <f>L81+L85</f>
        <v>0</v>
      </c>
      <c r="M80" s="36">
        <f t="shared" ref="M80:Q80" si="36">M81+M85</f>
        <v>32.549999999999997</v>
      </c>
      <c r="N80" s="36">
        <f t="shared" si="36"/>
        <v>49.357999999999997</v>
      </c>
      <c r="O80" s="36">
        <f t="shared" si="36"/>
        <v>61.763000000000005</v>
      </c>
      <c r="P80" s="36"/>
      <c r="Q80" s="36">
        <f t="shared" si="36"/>
        <v>143.67099999999999</v>
      </c>
      <c r="R80" s="340"/>
    </row>
    <row r="81" spans="1:18" s="12" customFormat="1" ht="51">
      <c r="A81" s="496"/>
      <c r="B81" s="480"/>
      <c r="C81" s="492"/>
      <c r="D81" s="492"/>
      <c r="E81" s="480"/>
      <c r="F81" s="480"/>
      <c r="G81" s="480"/>
      <c r="H81" s="480"/>
      <c r="I81" s="34" t="s">
        <v>121</v>
      </c>
      <c r="J81" s="497"/>
      <c r="K81" s="63" t="s">
        <v>10</v>
      </c>
      <c r="L81" s="53">
        <f>L82+L83+L84</f>
        <v>0</v>
      </c>
      <c r="M81" s="53">
        <f>M82+M83+M84</f>
        <v>29.25</v>
      </c>
      <c r="N81" s="53">
        <f t="shared" ref="N81:O81" si="37">N82+N83+N84</f>
        <v>46.860999999999997</v>
      </c>
      <c r="O81" s="53">
        <f t="shared" si="37"/>
        <v>59.179000000000002</v>
      </c>
      <c r="P81" s="53"/>
      <c r="Q81" s="36">
        <f t="shared" si="31"/>
        <v>135.29</v>
      </c>
      <c r="R81" s="340"/>
    </row>
    <row r="82" spans="1:18" s="12" customFormat="1" ht="15">
      <c r="A82" s="496"/>
      <c r="B82" s="480"/>
      <c r="C82" s="492"/>
      <c r="D82" s="492"/>
      <c r="E82" s="480"/>
      <c r="F82" s="480"/>
      <c r="G82" s="480"/>
      <c r="H82" s="480"/>
      <c r="I82" s="46" t="s">
        <v>16</v>
      </c>
      <c r="J82" s="497"/>
      <c r="K82" s="62" t="s">
        <v>12</v>
      </c>
      <c r="L82" s="35">
        <v>0</v>
      </c>
      <c r="M82" s="35">
        <v>7.0010000000000003</v>
      </c>
      <c r="N82" s="50">
        <v>46.860999999999997</v>
      </c>
      <c r="O82" s="50">
        <v>59.179000000000002</v>
      </c>
      <c r="P82" s="50"/>
      <c r="Q82" s="36">
        <f t="shared" si="31"/>
        <v>113.041</v>
      </c>
      <c r="R82" s="340"/>
    </row>
    <row r="83" spans="1:18" s="12" customFormat="1" ht="38.25">
      <c r="A83" s="496"/>
      <c r="B83" s="480"/>
      <c r="C83" s="492"/>
      <c r="D83" s="492"/>
      <c r="E83" s="480"/>
      <c r="F83" s="480"/>
      <c r="G83" s="480"/>
      <c r="H83" s="480"/>
      <c r="I83" s="46" t="s">
        <v>634</v>
      </c>
      <c r="J83" s="497"/>
      <c r="K83" s="62" t="s">
        <v>24</v>
      </c>
      <c r="L83" s="35">
        <v>0</v>
      </c>
      <c r="M83" s="35">
        <v>21.547999999999998</v>
      </c>
      <c r="N83" s="35">
        <v>0</v>
      </c>
      <c r="O83" s="35">
        <v>0</v>
      </c>
      <c r="P83" s="35"/>
      <c r="Q83" s="36">
        <f t="shared" si="31"/>
        <v>21.547999999999998</v>
      </c>
      <c r="R83" s="340"/>
    </row>
    <row r="84" spans="1:18" s="12" customFormat="1" ht="38.25">
      <c r="A84" s="496"/>
      <c r="B84" s="480"/>
      <c r="C84" s="492"/>
      <c r="D84" s="492"/>
      <c r="E84" s="480"/>
      <c r="F84" s="480"/>
      <c r="G84" s="480"/>
      <c r="H84" s="480"/>
      <c r="I84" s="46" t="s">
        <v>18</v>
      </c>
      <c r="J84" s="497"/>
      <c r="K84" s="62" t="s">
        <v>17</v>
      </c>
      <c r="L84" s="35">
        <v>0</v>
      </c>
      <c r="M84" s="35">
        <v>0.70099999999999996</v>
      </c>
      <c r="N84" s="35">
        <v>0</v>
      </c>
      <c r="O84" s="35">
        <v>0</v>
      </c>
      <c r="P84" s="35"/>
      <c r="Q84" s="36">
        <f t="shared" si="31"/>
        <v>0.70099999999999996</v>
      </c>
      <c r="R84" s="340"/>
    </row>
    <row r="85" spans="1:18" s="12" customFormat="1" ht="25.5">
      <c r="A85" s="496"/>
      <c r="B85" s="480"/>
      <c r="C85" s="492"/>
      <c r="D85" s="492"/>
      <c r="E85" s="480"/>
      <c r="F85" s="480"/>
      <c r="G85" s="480"/>
      <c r="H85" s="480"/>
      <c r="I85" s="34" t="s">
        <v>123</v>
      </c>
      <c r="J85" s="497"/>
      <c r="K85" s="63" t="s">
        <v>40</v>
      </c>
      <c r="L85" s="53">
        <f t="shared" ref="L85" si="38">L86</f>
        <v>0</v>
      </c>
      <c r="M85" s="53">
        <f>M86</f>
        <v>3.3</v>
      </c>
      <c r="N85" s="53">
        <f>N86</f>
        <v>2.4969999999999999</v>
      </c>
      <c r="O85" s="53">
        <f>O86</f>
        <v>2.5840000000000001</v>
      </c>
      <c r="P85" s="53"/>
      <c r="Q85" s="36">
        <f t="shared" si="31"/>
        <v>8.3810000000000002</v>
      </c>
      <c r="R85" s="340"/>
    </row>
    <row r="86" spans="1:18" s="12" customFormat="1" ht="15">
      <c r="A86" s="496"/>
      <c r="B86" s="480"/>
      <c r="C86" s="492"/>
      <c r="D86" s="492"/>
      <c r="E86" s="480"/>
      <c r="F86" s="480"/>
      <c r="G86" s="480"/>
      <c r="H86" s="480"/>
      <c r="I86" s="46" t="s">
        <v>16</v>
      </c>
      <c r="J86" s="497"/>
      <c r="K86" s="62" t="s">
        <v>12</v>
      </c>
      <c r="L86" s="35">
        <v>0</v>
      </c>
      <c r="M86" s="35">
        <v>3.3</v>
      </c>
      <c r="N86" s="50">
        <v>2.4969999999999999</v>
      </c>
      <c r="O86" s="50">
        <v>2.5840000000000001</v>
      </c>
      <c r="P86" s="50"/>
      <c r="Q86" s="36">
        <f t="shared" si="31"/>
        <v>8.3810000000000002</v>
      </c>
      <c r="R86" s="340"/>
    </row>
    <row r="87" spans="1:18" s="12" customFormat="1" ht="15">
      <c r="A87" s="497">
        <v>9</v>
      </c>
      <c r="B87" s="479" t="s">
        <v>313</v>
      </c>
      <c r="C87" s="492"/>
      <c r="D87" s="492"/>
      <c r="E87" s="480"/>
      <c r="F87" s="480"/>
      <c r="G87" s="480"/>
      <c r="H87" s="480"/>
      <c r="I87" s="201" t="s">
        <v>13</v>
      </c>
      <c r="J87" s="497">
        <v>124</v>
      </c>
      <c r="K87" s="10"/>
      <c r="L87" s="15">
        <f>L88</f>
        <v>0</v>
      </c>
      <c r="M87" s="15">
        <f t="shared" ref="M87:O87" si="39">M88</f>
        <v>32.4</v>
      </c>
      <c r="N87" s="15">
        <f t="shared" si="39"/>
        <v>64.555000000000007</v>
      </c>
      <c r="O87" s="15">
        <f t="shared" si="39"/>
        <v>80.888999999999996</v>
      </c>
      <c r="P87" s="15"/>
      <c r="Q87" s="15">
        <f t="shared" si="31"/>
        <v>177.84400000000002</v>
      </c>
      <c r="R87" s="8"/>
    </row>
    <row r="88" spans="1:18" s="12" customFormat="1" ht="38.25">
      <c r="A88" s="497"/>
      <c r="B88" s="480"/>
      <c r="C88" s="492"/>
      <c r="D88" s="492"/>
      <c r="E88" s="480"/>
      <c r="F88" s="480"/>
      <c r="G88" s="480"/>
      <c r="H88" s="480"/>
      <c r="I88" s="38" t="s">
        <v>193</v>
      </c>
      <c r="J88" s="497"/>
      <c r="K88" s="39" t="s">
        <v>192</v>
      </c>
      <c r="L88" s="36">
        <f>L89+L93</f>
        <v>0</v>
      </c>
      <c r="M88" s="36">
        <f t="shared" ref="M88:Q88" si="40">M89+M93</f>
        <v>32.4</v>
      </c>
      <c r="N88" s="36">
        <f t="shared" si="40"/>
        <v>64.555000000000007</v>
      </c>
      <c r="O88" s="36">
        <f t="shared" si="40"/>
        <v>80.888999999999996</v>
      </c>
      <c r="P88" s="36"/>
      <c r="Q88" s="36">
        <f t="shared" si="40"/>
        <v>177.84399999999999</v>
      </c>
      <c r="R88" s="340"/>
    </row>
    <row r="89" spans="1:18" s="12" customFormat="1" ht="51">
      <c r="A89" s="497"/>
      <c r="B89" s="480"/>
      <c r="C89" s="492"/>
      <c r="D89" s="492"/>
      <c r="E89" s="480"/>
      <c r="F89" s="480"/>
      <c r="G89" s="480"/>
      <c r="H89" s="480"/>
      <c r="I89" s="34" t="s">
        <v>121</v>
      </c>
      <c r="J89" s="497"/>
      <c r="K89" s="63" t="s">
        <v>10</v>
      </c>
      <c r="L89" s="53">
        <f>L90+L91+L92</f>
        <v>0</v>
      </c>
      <c r="M89" s="53">
        <f t="shared" ref="M89:O89" si="41">M90+M91+M92</f>
        <v>30.5</v>
      </c>
      <c r="N89" s="53">
        <f t="shared" si="41"/>
        <v>60.081000000000003</v>
      </c>
      <c r="O89" s="53">
        <f t="shared" si="41"/>
        <v>75.388999999999996</v>
      </c>
      <c r="P89" s="53"/>
      <c r="Q89" s="36">
        <f t="shared" si="31"/>
        <v>165.97</v>
      </c>
      <c r="R89" s="340"/>
    </row>
    <row r="90" spans="1:18" s="12" customFormat="1" ht="15">
      <c r="A90" s="497"/>
      <c r="B90" s="480"/>
      <c r="C90" s="492"/>
      <c r="D90" s="492"/>
      <c r="E90" s="480"/>
      <c r="F90" s="480"/>
      <c r="G90" s="480"/>
      <c r="H90" s="480"/>
      <c r="I90" s="46" t="s">
        <v>16</v>
      </c>
      <c r="J90" s="497"/>
      <c r="K90" s="62" t="s">
        <v>12</v>
      </c>
      <c r="L90" s="35">
        <v>0</v>
      </c>
      <c r="M90" s="35">
        <v>9.3369999999999997</v>
      </c>
      <c r="N90" s="50">
        <v>60.081000000000003</v>
      </c>
      <c r="O90" s="50">
        <v>75.388999999999996</v>
      </c>
      <c r="P90" s="50"/>
      <c r="Q90" s="36">
        <f t="shared" si="31"/>
        <v>144.80699999999999</v>
      </c>
      <c r="R90" s="340"/>
    </row>
    <row r="91" spans="1:18" s="12" customFormat="1" ht="38.25">
      <c r="A91" s="497"/>
      <c r="B91" s="480"/>
      <c r="C91" s="492"/>
      <c r="D91" s="492"/>
      <c r="E91" s="480"/>
      <c r="F91" s="480"/>
      <c r="G91" s="480"/>
      <c r="H91" s="480"/>
      <c r="I91" s="46" t="s">
        <v>634</v>
      </c>
      <c r="J91" s="497"/>
      <c r="K91" s="62" t="s">
        <v>24</v>
      </c>
      <c r="L91" s="35">
        <v>0</v>
      </c>
      <c r="M91" s="35">
        <v>20.622</v>
      </c>
      <c r="N91" s="35">
        <v>0</v>
      </c>
      <c r="O91" s="35">
        <v>0</v>
      </c>
      <c r="P91" s="35"/>
      <c r="Q91" s="36">
        <f t="shared" si="31"/>
        <v>20.622</v>
      </c>
      <c r="R91" s="340"/>
    </row>
    <row r="92" spans="1:18" s="12" customFormat="1" ht="38.25">
      <c r="A92" s="497"/>
      <c r="B92" s="480"/>
      <c r="C92" s="492"/>
      <c r="D92" s="492"/>
      <c r="E92" s="480"/>
      <c r="F92" s="480"/>
      <c r="G92" s="480"/>
      <c r="H92" s="480"/>
      <c r="I92" s="46" t="s">
        <v>18</v>
      </c>
      <c r="J92" s="497"/>
      <c r="K92" s="62" t="s">
        <v>17</v>
      </c>
      <c r="L92" s="35">
        <v>0</v>
      </c>
      <c r="M92" s="35">
        <v>0.54100000000000004</v>
      </c>
      <c r="N92" s="35">
        <v>0</v>
      </c>
      <c r="O92" s="35">
        <v>0</v>
      </c>
      <c r="P92" s="35"/>
      <c r="Q92" s="36">
        <f t="shared" si="31"/>
        <v>0.54100000000000004</v>
      </c>
      <c r="R92" s="340"/>
    </row>
    <row r="93" spans="1:18" s="12" customFormat="1" ht="25.5">
      <c r="A93" s="497"/>
      <c r="B93" s="480"/>
      <c r="C93" s="492"/>
      <c r="D93" s="492"/>
      <c r="E93" s="480"/>
      <c r="F93" s="480"/>
      <c r="G93" s="480"/>
      <c r="H93" s="480"/>
      <c r="I93" s="34" t="s">
        <v>123</v>
      </c>
      <c r="J93" s="497"/>
      <c r="K93" s="63" t="s">
        <v>40</v>
      </c>
      <c r="L93" s="53">
        <f t="shared" ref="L93:M93" si="42">L94</f>
        <v>0</v>
      </c>
      <c r="M93" s="53">
        <f t="shared" si="42"/>
        <v>1.9</v>
      </c>
      <c r="N93" s="53">
        <f>N94</f>
        <v>4.4740000000000002</v>
      </c>
      <c r="O93" s="53">
        <f>O94</f>
        <v>5.5</v>
      </c>
      <c r="P93" s="53"/>
      <c r="Q93" s="36">
        <f t="shared" si="31"/>
        <v>11.874000000000001</v>
      </c>
      <c r="R93" s="340"/>
    </row>
    <row r="94" spans="1:18" s="12" customFormat="1" ht="15">
      <c r="A94" s="497"/>
      <c r="B94" s="480"/>
      <c r="C94" s="492"/>
      <c r="D94" s="492"/>
      <c r="E94" s="480"/>
      <c r="F94" s="480"/>
      <c r="G94" s="480"/>
      <c r="H94" s="480"/>
      <c r="I94" s="46" t="s">
        <v>16</v>
      </c>
      <c r="J94" s="497"/>
      <c r="K94" s="62" t="s">
        <v>12</v>
      </c>
      <c r="L94" s="35">
        <v>0</v>
      </c>
      <c r="M94" s="35">
        <v>1.9</v>
      </c>
      <c r="N94" s="50">
        <v>4.4740000000000002</v>
      </c>
      <c r="O94" s="50">
        <v>5.5</v>
      </c>
      <c r="P94" s="50"/>
      <c r="Q94" s="36">
        <f t="shared" si="31"/>
        <v>11.874000000000001</v>
      </c>
      <c r="R94" s="340"/>
    </row>
    <row r="95" spans="1:18" s="12" customFormat="1" ht="15">
      <c r="A95" s="495">
        <v>10</v>
      </c>
      <c r="B95" s="479" t="s">
        <v>314</v>
      </c>
      <c r="C95" s="492"/>
      <c r="D95" s="492"/>
      <c r="E95" s="480"/>
      <c r="F95" s="480"/>
      <c r="G95" s="480"/>
      <c r="H95" s="480"/>
      <c r="I95" s="201" t="s">
        <v>13</v>
      </c>
      <c r="J95" s="497">
        <v>124</v>
      </c>
      <c r="K95" s="142"/>
      <c r="L95" s="15">
        <f>L96</f>
        <v>0</v>
      </c>
      <c r="M95" s="15">
        <f t="shared" ref="M95:O95" si="43">M96</f>
        <v>46.908000000000001</v>
      </c>
      <c r="N95" s="15">
        <f t="shared" si="43"/>
        <v>81.899999999999991</v>
      </c>
      <c r="O95" s="15">
        <f t="shared" si="43"/>
        <v>105.003</v>
      </c>
      <c r="P95" s="15"/>
      <c r="Q95" s="15">
        <f t="shared" si="31"/>
        <v>233.81099999999998</v>
      </c>
      <c r="R95" s="8"/>
    </row>
    <row r="96" spans="1:18" s="12" customFormat="1" ht="38.25">
      <c r="A96" s="496"/>
      <c r="B96" s="480"/>
      <c r="C96" s="492"/>
      <c r="D96" s="492"/>
      <c r="E96" s="480"/>
      <c r="F96" s="480"/>
      <c r="G96" s="480"/>
      <c r="H96" s="480"/>
      <c r="I96" s="38" t="s">
        <v>193</v>
      </c>
      <c r="J96" s="497"/>
      <c r="K96" s="39" t="s">
        <v>192</v>
      </c>
      <c r="L96" s="36">
        <f>L97+L105+L103</f>
        <v>0</v>
      </c>
      <c r="M96" s="36">
        <f>M97+M105+M103+M101</f>
        <v>46.908000000000001</v>
      </c>
      <c r="N96" s="36">
        <f t="shared" ref="N96:Q96" si="44">N97+N105+N103</f>
        <v>81.899999999999991</v>
      </c>
      <c r="O96" s="36">
        <f t="shared" si="44"/>
        <v>105.003</v>
      </c>
      <c r="P96" s="36"/>
      <c r="Q96" s="36">
        <f t="shared" si="44"/>
        <v>232.92099999999999</v>
      </c>
      <c r="R96" s="340"/>
    </row>
    <row r="97" spans="1:18" s="12" customFormat="1" ht="51">
      <c r="A97" s="496"/>
      <c r="B97" s="480"/>
      <c r="C97" s="492"/>
      <c r="D97" s="492"/>
      <c r="E97" s="480"/>
      <c r="F97" s="480"/>
      <c r="G97" s="480"/>
      <c r="H97" s="480"/>
      <c r="I97" s="34" t="s">
        <v>121</v>
      </c>
      <c r="J97" s="497"/>
      <c r="K97" s="63" t="s">
        <v>10</v>
      </c>
      <c r="L97" s="53">
        <f>L98+L99+L100</f>
        <v>0</v>
      </c>
      <c r="M97" s="53">
        <f t="shared" ref="M97:O97" si="45">M98+M99+M100</f>
        <v>42.298999999999999</v>
      </c>
      <c r="N97" s="53">
        <f t="shared" si="45"/>
        <v>75.340999999999994</v>
      </c>
      <c r="O97" s="53">
        <f t="shared" si="45"/>
        <v>96.16</v>
      </c>
      <c r="P97" s="53"/>
      <c r="Q97" s="36">
        <f t="shared" si="31"/>
        <v>213.79999999999998</v>
      </c>
      <c r="R97" s="340"/>
    </row>
    <row r="98" spans="1:18" s="12" customFormat="1" ht="15">
      <c r="A98" s="496"/>
      <c r="B98" s="480"/>
      <c r="C98" s="492"/>
      <c r="D98" s="492"/>
      <c r="E98" s="480"/>
      <c r="F98" s="480"/>
      <c r="G98" s="480"/>
      <c r="H98" s="480"/>
      <c r="I98" s="46" t="s">
        <v>16</v>
      </c>
      <c r="J98" s="497"/>
      <c r="K98" s="62" t="s">
        <v>12</v>
      </c>
      <c r="L98" s="35">
        <v>0</v>
      </c>
      <c r="M98" s="50">
        <v>28.526</v>
      </c>
      <c r="N98" s="50">
        <v>75.340999999999994</v>
      </c>
      <c r="O98" s="50">
        <v>96.16</v>
      </c>
      <c r="P98" s="50"/>
      <c r="Q98" s="36">
        <f t="shared" si="31"/>
        <v>200.02699999999999</v>
      </c>
      <c r="R98" s="340"/>
    </row>
    <row r="99" spans="1:18" s="12" customFormat="1" ht="38.25">
      <c r="A99" s="496"/>
      <c r="B99" s="480"/>
      <c r="C99" s="492"/>
      <c r="D99" s="492"/>
      <c r="E99" s="480"/>
      <c r="F99" s="480"/>
      <c r="G99" s="480"/>
      <c r="H99" s="480"/>
      <c r="I99" s="46" t="s">
        <v>634</v>
      </c>
      <c r="J99" s="497"/>
      <c r="K99" s="62" t="s">
        <v>24</v>
      </c>
      <c r="L99" s="35">
        <v>0</v>
      </c>
      <c r="M99" s="35">
        <v>12.819000000000001</v>
      </c>
      <c r="N99" s="35">
        <v>0</v>
      </c>
      <c r="O99" s="35">
        <v>0</v>
      </c>
      <c r="P99" s="35"/>
      <c r="Q99" s="36">
        <f t="shared" si="31"/>
        <v>12.819000000000001</v>
      </c>
      <c r="R99" s="340"/>
    </row>
    <row r="100" spans="1:18" s="12" customFormat="1" ht="38.25">
      <c r="A100" s="496"/>
      <c r="B100" s="480"/>
      <c r="C100" s="492"/>
      <c r="D100" s="492"/>
      <c r="E100" s="480"/>
      <c r="F100" s="480"/>
      <c r="G100" s="480"/>
      <c r="H100" s="480"/>
      <c r="I100" s="46" t="s">
        <v>18</v>
      </c>
      <c r="J100" s="497"/>
      <c r="K100" s="62" t="s">
        <v>17</v>
      </c>
      <c r="L100" s="35">
        <v>0</v>
      </c>
      <c r="M100" s="35">
        <v>0.95399999999999996</v>
      </c>
      <c r="N100" s="35">
        <v>0</v>
      </c>
      <c r="O100" s="35">
        <v>0</v>
      </c>
      <c r="P100" s="35"/>
      <c r="Q100" s="36">
        <f t="shared" si="31"/>
        <v>0.95399999999999996</v>
      </c>
      <c r="R100" s="340"/>
    </row>
    <row r="101" spans="1:18" s="12" customFormat="1" ht="25.5">
      <c r="A101" s="496"/>
      <c r="B101" s="480"/>
      <c r="C101" s="492"/>
      <c r="D101" s="492"/>
      <c r="E101" s="480"/>
      <c r="F101" s="480"/>
      <c r="G101" s="480"/>
      <c r="H101" s="480"/>
      <c r="I101" s="34" t="s">
        <v>124</v>
      </c>
      <c r="J101" s="497"/>
      <c r="K101" s="63" t="s">
        <v>11</v>
      </c>
      <c r="L101" s="36">
        <f>L102</f>
        <v>0</v>
      </c>
      <c r="M101" s="36">
        <f t="shared" ref="M101:O101" si="46">M102</f>
        <v>0.89</v>
      </c>
      <c r="N101" s="36">
        <f t="shared" si="46"/>
        <v>0</v>
      </c>
      <c r="O101" s="36">
        <f t="shared" si="46"/>
        <v>0</v>
      </c>
      <c r="P101" s="36"/>
      <c r="Q101" s="36">
        <f t="shared" si="31"/>
        <v>0.89</v>
      </c>
      <c r="R101" s="340"/>
    </row>
    <row r="102" spans="1:18" s="12" customFormat="1" ht="15">
      <c r="A102" s="496"/>
      <c r="B102" s="480"/>
      <c r="C102" s="492"/>
      <c r="D102" s="492"/>
      <c r="E102" s="480"/>
      <c r="F102" s="480"/>
      <c r="G102" s="480"/>
      <c r="H102" s="480"/>
      <c r="I102" s="46" t="s">
        <v>16</v>
      </c>
      <c r="J102" s="497"/>
      <c r="K102" s="62" t="s">
        <v>12</v>
      </c>
      <c r="L102" s="35">
        <v>0</v>
      </c>
      <c r="M102" s="35">
        <v>0.89</v>
      </c>
      <c r="N102" s="35">
        <v>0</v>
      </c>
      <c r="O102" s="35">
        <v>0</v>
      </c>
      <c r="P102" s="35"/>
      <c r="Q102" s="36">
        <f t="shared" si="31"/>
        <v>0.89</v>
      </c>
      <c r="R102" s="340"/>
    </row>
    <row r="103" spans="1:18" s="12" customFormat="1" ht="25.5">
      <c r="A103" s="496"/>
      <c r="B103" s="480"/>
      <c r="C103" s="492"/>
      <c r="D103" s="492"/>
      <c r="E103" s="480"/>
      <c r="F103" s="480"/>
      <c r="G103" s="480"/>
      <c r="H103" s="480"/>
      <c r="I103" s="34" t="s">
        <v>196</v>
      </c>
      <c r="J103" s="497"/>
      <c r="K103" s="63" t="s">
        <v>47</v>
      </c>
      <c r="L103" s="36">
        <f>L104</f>
        <v>0</v>
      </c>
      <c r="M103" s="36">
        <f t="shared" ref="M103:O103" si="47">M104</f>
        <v>0.219</v>
      </c>
      <c r="N103" s="36">
        <f t="shared" si="47"/>
        <v>0</v>
      </c>
      <c r="O103" s="36">
        <f t="shared" si="47"/>
        <v>0</v>
      </c>
      <c r="P103" s="36"/>
      <c r="Q103" s="36">
        <f t="shared" si="31"/>
        <v>0.219</v>
      </c>
      <c r="R103" s="340"/>
    </row>
    <row r="104" spans="1:18" s="12" customFormat="1" ht="15">
      <c r="A104" s="496"/>
      <c r="B104" s="480"/>
      <c r="C104" s="492"/>
      <c r="D104" s="492"/>
      <c r="E104" s="480"/>
      <c r="F104" s="480"/>
      <c r="G104" s="480"/>
      <c r="H104" s="480"/>
      <c r="I104" s="46" t="s">
        <v>16</v>
      </c>
      <c r="J104" s="497"/>
      <c r="K104" s="62" t="s">
        <v>12</v>
      </c>
      <c r="L104" s="35">
        <v>0</v>
      </c>
      <c r="M104" s="35">
        <v>0.219</v>
      </c>
      <c r="N104" s="35">
        <v>0</v>
      </c>
      <c r="O104" s="35">
        <v>0</v>
      </c>
      <c r="P104" s="35"/>
      <c r="Q104" s="36">
        <f t="shared" si="31"/>
        <v>0.219</v>
      </c>
      <c r="R104" s="340"/>
    </row>
    <row r="105" spans="1:18" s="12" customFormat="1" ht="25.5">
      <c r="A105" s="496"/>
      <c r="B105" s="480"/>
      <c r="C105" s="492"/>
      <c r="D105" s="492"/>
      <c r="E105" s="480"/>
      <c r="F105" s="480"/>
      <c r="G105" s="480"/>
      <c r="H105" s="480"/>
      <c r="I105" s="34" t="s">
        <v>123</v>
      </c>
      <c r="J105" s="497"/>
      <c r="K105" s="63" t="s">
        <v>40</v>
      </c>
      <c r="L105" s="53">
        <f t="shared" ref="L105" si="48">L106</f>
        <v>0</v>
      </c>
      <c r="M105" s="53">
        <f>M106</f>
        <v>3.5</v>
      </c>
      <c r="N105" s="53">
        <f>N106</f>
        <v>6.5590000000000002</v>
      </c>
      <c r="O105" s="53">
        <f>O106</f>
        <v>8.843</v>
      </c>
      <c r="P105" s="53"/>
      <c r="Q105" s="36">
        <f t="shared" si="31"/>
        <v>18.902000000000001</v>
      </c>
      <c r="R105" s="340"/>
    </row>
    <row r="106" spans="1:18" s="12" customFormat="1" ht="15">
      <c r="A106" s="496"/>
      <c r="B106" s="480"/>
      <c r="C106" s="492"/>
      <c r="D106" s="492"/>
      <c r="E106" s="480"/>
      <c r="F106" s="480"/>
      <c r="G106" s="480"/>
      <c r="H106" s="480"/>
      <c r="I106" s="46" t="s">
        <v>16</v>
      </c>
      <c r="J106" s="497"/>
      <c r="K106" s="62" t="s">
        <v>12</v>
      </c>
      <c r="L106" s="35">
        <v>0</v>
      </c>
      <c r="M106" s="35">
        <v>3.5</v>
      </c>
      <c r="N106" s="50">
        <v>6.5590000000000002</v>
      </c>
      <c r="O106" s="50">
        <v>8.843</v>
      </c>
      <c r="P106" s="50"/>
      <c r="Q106" s="36">
        <f t="shared" si="31"/>
        <v>18.902000000000001</v>
      </c>
      <c r="R106" s="340"/>
    </row>
    <row r="107" spans="1:18" s="12" customFormat="1" ht="15">
      <c r="A107" s="497">
        <v>11</v>
      </c>
      <c r="B107" s="479" t="s">
        <v>315</v>
      </c>
      <c r="C107" s="492"/>
      <c r="D107" s="492"/>
      <c r="E107" s="480"/>
      <c r="F107" s="480"/>
      <c r="G107" s="480"/>
      <c r="H107" s="480"/>
      <c r="I107" s="201" t="s">
        <v>13</v>
      </c>
      <c r="J107" s="497">
        <v>124</v>
      </c>
      <c r="K107" s="142"/>
      <c r="L107" s="15">
        <f>L108</f>
        <v>0</v>
      </c>
      <c r="M107" s="15">
        <f>M108</f>
        <v>20.708999999999996</v>
      </c>
      <c r="N107" s="15">
        <f t="shared" ref="N107:O107" si="49">N108</f>
        <v>37.447000000000003</v>
      </c>
      <c r="O107" s="15">
        <f t="shared" si="49"/>
        <v>49.125</v>
      </c>
      <c r="P107" s="15"/>
      <c r="Q107" s="15">
        <f t="shared" ref="Q107:Q114" si="50">O107+N107+L107+M107</f>
        <v>107.28100000000001</v>
      </c>
      <c r="R107" s="8"/>
    </row>
    <row r="108" spans="1:18" s="12" customFormat="1" ht="38.25">
      <c r="A108" s="497"/>
      <c r="B108" s="480"/>
      <c r="C108" s="492"/>
      <c r="D108" s="492"/>
      <c r="E108" s="480"/>
      <c r="F108" s="480"/>
      <c r="G108" s="480"/>
      <c r="H108" s="480"/>
      <c r="I108" s="38" t="s">
        <v>193</v>
      </c>
      <c r="J108" s="497"/>
      <c r="K108" s="39" t="s">
        <v>192</v>
      </c>
      <c r="L108" s="36">
        <f>L109+L113</f>
        <v>0</v>
      </c>
      <c r="M108" s="36">
        <f t="shared" ref="M108:Q108" si="51">M109+M113</f>
        <v>20.708999999999996</v>
      </c>
      <c r="N108" s="36">
        <f t="shared" si="51"/>
        <v>37.447000000000003</v>
      </c>
      <c r="O108" s="36">
        <f t="shared" si="51"/>
        <v>49.125</v>
      </c>
      <c r="P108" s="36"/>
      <c r="Q108" s="36">
        <f t="shared" si="51"/>
        <v>107.28100000000001</v>
      </c>
      <c r="R108" s="340"/>
    </row>
    <row r="109" spans="1:18" s="12" customFormat="1" ht="51">
      <c r="A109" s="497"/>
      <c r="B109" s="480"/>
      <c r="C109" s="492"/>
      <c r="D109" s="492"/>
      <c r="E109" s="480"/>
      <c r="F109" s="480"/>
      <c r="G109" s="480"/>
      <c r="H109" s="480"/>
      <c r="I109" s="34" t="s">
        <v>121</v>
      </c>
      <c r="J109" s="497"/>
      <c r="K109" s="63" t="s">
        <v>10</v>
      </c>
      <c r="L109" s="53">
        <f>L110+L111+L112</f>
        <v>0</v>
      </c>
      <c r="M109" s="53">
        <f>M110+M111+M112</f>
        <v>18.279999999999998</v>
      </c>
      <c r="N109" s="53">
        <f t="shared" ref="N109:O109" si="52">N110+N111+N112</f>
        <v>35.503</v>
      </c>
      <c r="O109" s="53">
        <f t="shared" si="52"/>
        <v>47.057000000000002</v>
      </c>
      <c r="P109" s="53"/>
      <c r="Q109" s="36">
        <f t="shared" si="50"/>
        <v>100.84</v>
      </c>
      <c r="R109" s="340"/>
    </row>
    <row r="110" spans="1:18" s="12" customFormat="1" ht="15">
      <c r="A110" s="497"/>
      <c r="B110" s="480"/>
      <c r="C110" s="492"/>
      <c r="D110" s="492"/>
      <c r="E110" s="480"/>
      <c r="F110" s="480"/>
      <c r="G110" s="480"/>
      <c r="H110" s="480"/>
      <c r="I110" s="46" t="s">
        <v>16</v>
      </c>
      <c r="J110" s="497"/>
      <c r="K110" s="62" t="s">
        <v>12</v>
      </c>
      <c r="L110" s="35">
        <v>0</v>
      </c>
      <c r="M110" s="50">
        <v>3.3439999999999999</v>
      </c>
      <c r="N110" s="50">
        <v>35.503</v>
      </c>
      <c r="O110" s="50">
        <v>47.057000000000002</v>
      </c>
      <c r="P110" s="50"/>
      <c r="Q110" s="36">
        <f t="shared" si="50"/>
        <v>85.903999999999996</v>
      </c>
      <c r="R110" s="340"/>
    </row>
    <row r="111" spans="1:18" s="12" customFormat="1" ht="38.25">
      <c r="A111" s="497"/>
      <c r="B111" s="480"/>
      <c r="C111" s="492"/>
      <c r="D111" s="492"/>
      <c r="E111" s="480"/>
      <c r="F111" s="480"/>
      <c r="G111" s="480"/>
      <c r="H111" s="480"/>
      <c r="I111" s="46" t="s">
        <v>634</v>
      </c>
      <c r="J111" s="497"/>
      <c r="K111" s="62" t="s">
        <v>24</v>
      </c>
      <c r="L111" s="35">
        <v>0</v>
      </c>
      <c r="M111" s="35">
        <v>14.398999999999999</v>
      </c>
      <c r="N111" s="35">
        <v>0</v>
      </c>
      <c r="O111" s="35">
        <v>0</v>
      </c>
      <c r="P111" s="35"/>
      <c r="Q111" s="36">
        <f t="shared" si="50"/>
        <v>14.398999999999999</v>
      </c>
      <c r="R111" s="340"/>
    </row>
    <row r="112" spans="1:18" s="12" customFormat="1" ht="38.25">
      <c r="A112" s="497"/>
      <c r="B112" s="480"/>
      <c r="C112" s="492"/>
      <c r="D112" s="492"/>
      <c r="E112" s="480"/>
      <c r="F112" s="480"/>
      <c r="G112" s="480"/>
      <c r="H112" s="480"/>
      <c r="I112" s="46" t="s">
        <v>18</v>
      </c>
      <c r="J112" s="497"/>
      <c r="K112" s="62" t="s">
        <v>17</v>
      </c>
      <c r="L112" s="35">
        <v>0</v>
      </c>
      <c r="M112" s="35">
        <v>0.53700000000000003</v>
      </c>
      <c r="N112" s="35">
        <v>0</v>
      </c>
      <c r="O112" s="35">
        <v>0</v>
      </c>
      <c r="P112" s="35"/>
      <c r="Q112" s="36">
        <f t="shared" si="50"/>
        <v>0.53700000000000003</v>
      </c>
      <c r="R112" s="340"/>
    </row>
    <row r="113" spans="1:18" s="12" customFormat="1" ht="25.5">
      <c r="A113" s="497"/>
      <c r="B113" s="480"/>
      <c r="C113" s="492"/>
      <c r="D113" s="492"/>
      <c r="E113" s="480"/>
      <c r="F113" s="480"/>
      <c r="G113" s="480"/>
      <c r="H113" s="480"/>
      <c r="I113" s="34" t="s">
        <v>123</v>
      </c>
      <c r="J113" s="497"/>
      <c r="K113" s="63" t="s">
        <v>40</v>
      </c>
      <c r="L113" s="53">
        <f t="shared" ref="L113" si="53">L114</f>
        <v>0</v>
      </c>
      <c r="M113" s="53">
        <f>M114</f>
        <v>2.4289999999999998</v>
      </c>
      <c r="N113" s="53">
        <f>N114</f>
        <v>1.944</v>
      </c>
      <c r="O113" s="53">
        <f>O114</f>
        <v>2.0680000000000001</v>
      </c>
      <c r="P113" s="53"/>
      <c r="Q113" s="36">
        <f t="shared" si="50"/>
        <v>6.4410000000000007</v>
      </c>
      <c r="R113" s="340"/>
    </row>
    <row r="114" spans="1:18" s="12" customFormat="1" ht="15">
      <c r="A114" s="497"/>
      <c r="B114" s="480"/>
      <c r="C114" s="492"/>
      <c r="D114" s="492"/>
      <c r="E114" s="480"/>
      <c r="F114" s="480"/>
      <c r="G114" s="480"/>
      <c r="H114" s="480"/>
      <c r="I114" s="46" t="s">
        <v>16</v>
      </c>
      <c r="J114" s="497"/>
      <c r="K114" s="62" t="s">
        <v>12</v>
      </c>
      <c r="L114" s="50">
        <v>0</v>
      </c>
      <c r="M114" s="50">
        <v>2.4289999999999998</v>
      </c>
      <c r="N114" s="50">
        <v>1.944</v>
      </c>
      <c r="O114" s="50">
        <v>2.0680000000000001</v>
      </c>
      <c r="P114" s="50"/>
      <c r="Q114" s="36">
        <f t="shared" si="50"/>
        <v>6.4410000000000007</v>
      </c>
      <c r="R114" s="340"/>
    </row>
    <row r="115" spans="1:18" s="12" customFormat="1" ht="15">
      <c r="A115" s="497">
        <v>12</v>
      </c>
      <c r="B115" s="479" t="s">
        <v>316</v>
      </c>
      <c r="C115" s="492"/>
      <c r="D115" s="492"/>
      <c r="E115" s="480"/>
      <c r="F115" s="480"/>
      <c r="G115" s="480"/>
      <c r="H115" s="480"/>
      <c r="I115" s="201" t="s">
        <v>13</v>
      </c>
      <c r="J115" s="497">
        <v>124</v>
      </c>
      <c r="K115" s="142"/>
      <c r="L115" s="15">
        <f>L116</f>
        <v>0</v>
      </c>
      <c r="M115" s="15">
        <f t="shared" ref="M115:O115" si="54">M116</f>
        <v>27.193999999999996</v>
      </c>
      <c r="N115" s="15">
        <f t="shared" si="54"/>
        <v>46.103000000000002</v>
      </c>
      <c r="O115" s="15">
        <f t="shared" si="54"/>
        <v>59.083999999999996</v>
      </c>
      <c r="P115" s="15"/>
      <c r="Q115" s="15">
        <f t="shared" ref="Q115:Q148" si="55">O115+N115+L115+M115</f>
        <v>132.381</v>
      </c>
      <c r="R115" s="8"/>
    </row>
    <row r="116" spans="1:18" s="12" customFormat="1" ht="38.25">
      <c r="A116" s="497"/>
      <c r="B116" s="480"/>
      <c r="C116" s="492"/>
      <c r="D116" s="492"/>
      <c r="E116" s="480"/>
      <c r="F116" s="480"/>
      <c r="G116" s="480"/>
      <c r="H116" s="480"/>
      <c r="I116" s="38" t="s">
        <v>193</v>
      </c>
      <c r="J116" s="497"/>
      <c r="K116" s="39" t="s">
        <v>192</v>
      </c>
      <c r="L116" s="36">
        <f>L117+L121</f>
        <v>0</v>
      </c>
      <c r="M116" s="36">
        <f t="shared" ref="M116:Q116" si="56">M117+M121</f>
        <v>27.193999999999996</v>
      </c>
      <c r="N116" s="36">
        <f t="shared" si="56"/>
        <v>46.103000000000002</v>
      </c>
      <c r="O116" s="36">
        <f t="shared" si="56"/>
        <v>59.083999999999996</v>
      </c>
      <c r="P116" s="36"/>
      <c r="Q116" s="36">
        <f t="shared" si="56"/>
        <v>132.381</v>
      </c>
      <c r="R116" s="340"/>
    </row>
    <row r="117" spans="1:18" s="12" customFormat="1" ht="51">
      <c r="A117" s="497"/>
      <c r="B117" s="480"/>
      <c r="C117" s="492"/>
      <c r="D117" s="492"/>
      <c r="E117" s="480"/>
      <c r="F117" s="480"/>
      <c r="G117" s="480"/>
      <c r="H117" s="480"/>
      <c r="I117" s="34" t="s">
        <v>121</v>
      </c>
      <c r="J117" s="497"/>
      <c r="K117" s="63" t="s">
        <v>10</v>
      </c>
      <c r="L117" s="53">
        <f>L118+L119+L120</f>
        <v>0</v>
      </c>
      <c r="M117" s="53">
        <f t="shared" ref="M117:O117" si="57">M118+M119+M120</f>
        <v>25.293999999999997</v>
      </c>
      <c r="N117" s="53">
        <f t="shared" si="57"/>
        <v>44.904000000000003</v>
      </c>
      <c r="O117" s="53">
        <f t="shared" si="57"/>
        <v>54.796999999999997</v>
      </c>
      <c r="P117" s="53"/>
      <c r="Q117" s="36">
        <f t="shared" si="55"/>
        <v>124.99499999999999</v>
      </c>
      <c r="R117" s="340"/>
    </row>
    <row r="118" spans="1:18" s="12" customFormat="1" ht="15">
      <c r="A118" s="497"/>
      <c r="B118" s="480"/>
      <c r="C118" s="492"/>
      <c r="D118" s="492"/>
      <c r="E118" s="480"/>
      <c r="F118" s="480"/>
      <c r="G118" s="480"/>
      <c r="H118" s="480"/>
      <c r="I118" s="46" t="s">
        <v>16</v>
      </c>
      <c r="J118" s="497"/>
      <c r="K118" s="62" t="s">
        <v>12</v>
      </c>
      <c r="L118" s="35">
        <v>0</v>
      </c>
      <c r="M118" s="35">
        <v>4.3890000000000002</v>
      </c>
      <c r="N118" s="50">
        <v>44.904000000000003</v>
      </c>
      <c r="O118" s="50">
        <v>54.796999999999997</v>
      </c>
      <c r="P118" s="50"/>
      <c r="Q118" s="36">
        <f t="shared" si="55"/>
        <v>104.08999999999999</v>
      </c>
      <c r="R118" s="340"/>
    </row>
    <row r="119" spans="1:18" s="12" customFormat="1" ht="38.25">
      <c r="A119" s="497"/>
      <c r="B119" s="480"/>
      <c r="C119" s="492"/>
      <c r="D119" s="492"/>
      <c r="E119" s="480"/>
      <c r="F119" s="480"/>
      <c r="G119" s="480"/>
      <c r="H119" s="480"/>
      <c r="I119" s="46" t="s">
        <v>634</v>
      </c>
      <c r="J119" s="497"/>
      <c r="K119" s="62" t="s">
        <v>24</v>
      </c>
      <c r="L119" s="35">
        <v>0</v>
      </c>
      <c r="M119" s="35">
        <v>20.370999999999999</v>
      </c>
      <c r="N119" s="35">
        <v>0</v>
      </c>
      <c r="O119" s="35">
        <v>0</v>
      </c>
      <c r="P119" s="35"/>
      <c r="Q119" s="36">
        <f t="shared" si="55"/>
        <v>20.370999999999999</v>
      </c>
      <c r="R119" s="340"/>
    </row>
    <row r="120" spans="1:18" s="12" customFormat="1" ht="38.25">
      <c r="A120" s="497"/>
      <c r="B120" s="480"/>
      <c r="C120" s="492"/>
      <c r="D120" s="492"/>
      <c r="E120" s="480"/>
      <c r="F120" s="480"/>
      <c r="G120" s="480"/>
      <c r="H120" s="480"/>
      <c r="I120" s="46" t="s">
        <v>18</v>
      </c>
      <c r="J120" s="497"/>
      <c r="K120" s="62" t="s">
        <v>17</v>
      </c>
      <c r="L120" s="35">
        <v>0</v>
      </c>
      <c r="M120" s="35">
        <v>0.53400000000000003</v>
      </c>
      <c r="N120" s="35">
        <v>0</v>
      </c>
      <c r="O120" s="35">
        <v>0</v>
      </c>
      <c r="P120" s="35"/>
      <c r="Q120" s="36">
        <f t="shared" si="55"/>
        <v>0.53400000000000003</v>
      </c>
      <c r="R120" s="340"/>
    </row>
    <row r="121" spans="1:18" s="12" customFormat="1" ht="25.5">
      <c r="A121" s="497"/>
      <c r="B121" s="480"/>
      <c r="C121" s="492"/>
      <c r="D121" s="492"/>
      <c r="E121" s="480"/>
      <c r="F121" s="480"/>
      <c r="G121" s="480"/>
      <c r="H121" s="480"/>
      <c r="I121" s="34" t="s">
        <v>123</v>
      </c>
      <c r="J121" s="497"/>
      <c r="K121" s="63" t="s">
        <v>40</v>
      </c>
      <c r="L121" s="53">
        <f t="shared" ref="L121:M121" si="58">L122</f>
        <v>0</v>
      </c>
      <c r="M121" s="53">
        <f t="shared" si="58"/>
        <v>1.9</v>
      </c>
      <c r="N121" s="53">
        <f>N122</f>
        <v>1.1990000000000001</v>
      </c>
      <c r="O121" s="53">
        <f>O122</f>
        <v>4.2869999999999999</v>
      </c>
      <c r="P121" s="53"/>
      <c r="Q121" s="36">
        <f t="shared" si="55"/>
        <v>7.3859999999999992</v>
      </c>
      <c r="R121" s="340"/>
    </row>
    <row r="122" spans="1:18" s="12" customFormat="1" ht="15">
      <c r="A122" s="497"/>
      <c r="B122" s="480"/>
      <c r="C122" s="492"/>
      <c r="D122" s="492"/>
      <c r="E122" s="480"/>
      <c r="F122" s="480"/>
      <c r="G122" s="480"/>
      <c r="H122" s="480"/>
      <c r="I122" s="46" t="s">
        <v>16</v>
      </c>
      <c r="J122" s="497"/>
      <c r="K122" s="62" t="s">
        <v>12</v>
      </c>
      <c r="L122" s="35">
        <v>0</v>
      </c>
      <c r="M122" s="35">
        <v>1.9</v>
      </c>
      <c r="N122" s="50">
        <v>1.1990000000000001</v>
      </c>
      <c r="O122" s="50">
        <v>4.2869999999999999</v>
      </c>
      <c r="P122" s="50"/>
      <c r="Q122" s="36">
        <f t="shared" si="55"/>
        <v>7.3859999999999992</v>
      </c>
      <c r="R122" s="340"/>
    </row>
    <row r="123" spans="1:18" s="12" customFormat="1" ht="15">
      <c r="A123" s="497">
        <v>13</v>
      </c>
      <c r="B123" s="479" t="s">
        <v>317</v>
      </c>
      <c r="C123" s="492"/>
      <c r="D123" s="492"/>
      <c r="E123" s="480"/>
      <c r="F123" s="480"/>
      <c r="G123" s="480"/>
      <c r="H123" s="480"/>
      <c r="I123" s="201" t="s">
        <v>13</v>
      </c>
      <c r="J123" s="497">
        <v>124</v>
      </c>
      <c r="K123" s="142"/>
      <c r="L123" s="15">
        <f>L124</f>
        <v>0</v>
      </c>
      <c r="M123" s="15">
        <f t="shared" ref="M123:O123" si="59">M124</f>
        <v>25.409999999999997</v>
      </c>
      <c r="N123" s="15">
        <f t="shared" si="59"/>
        <v>51.633000000000003</v>
      </c>
      <c r="O123" s="15">
        <f t="shared" si="59"/>
        <v>66.920999999999992</v>
      </c>
      <c r="P123" s="15"/>
      <c r="Q123" s="15">
        <f t="shared" si="55"/>
        <v>143.964</v>
      </c>
      <c r="R123" s="8"/>
    </row>
    <row r="124" spans="1:18" s="12" customFormat="1" ht="38.25">
      <c r="A124" s="497"/>
      <c r="B124" s="480"/>
      <c r="C124" s="492"/>
      <c r="D124" s="492"/>
      <c r="E124" s="480"/>
      <c r="F124" s="480"/>
      <c r="G124" s="480"/>
      <c r="H124" s="480"/>
      <c r="I124" s="38" t="s">
        <v>193</v>
      </c>
      <c r="J124" s="497"/>
      <c r="K124" s="39" t="s">
        <v>192</v>
      </c>
      <c r="L124" s="36">
        <f>L125+L129</f>
        <v>0</v>
      </c>
      <c r="M124" s="36">
        <f t="shared" ref="M124:Q124" si="60">M125+M129</f>
        <v>25.409999999999997</v>
      </c>
      <c r="N124" s="36">
        <f t="shared" si="60"/>
        <v>51.633000000000003</v>
      </c>
      <c r="O124" s="36">
        <f t="shared" si="60"/>
        <v>66.920999999999992</v>
      </c>
      <c r="P124" s="36"/>
      <c r="Q124" s="36">
        <f t="shared" si="60"/>
        <v>143.964</v>
      </c>
      <c r="R124" s="340"/>
    </row>
    <row r="125" spans="1:18" s="12" customFormat="1" ht="51">
      <c r="A125" s="497"/>
      <c r="B125" s="480"/>
      <c r="C125" s="492"/>
      <c r="D125" s="492"/>
      <c r="E125" s="480"/>
      <c r="F125" s="480"/>
      <c r="G125" s="480"/>
      <c r="H125" s="480"/>
      <c r="I125" s="34" t="s">
        <v>121</v>
      </c>
      <c r="J125" s="497"/>
      <c r="K125" s="63" t="s">
        <v>10</v>
      </c>
      <c r="L125" s="53">
        <f>L126+L127+L128</f>
        <v>0</v>
      </c>
      <c r="M125" s="53">
        <f>M126+M127+M128</f>
        <v>24.523999999999997</v>
      </c>
      <c r="N125" s="53">
        <f t="shared" ref="N125:O125" si="61">N126+N127+N128</f>
        <v>50.573</v>
      </c>
      <c r="O125" s="53">
        <f t="shared" si="61"/>
        <v>64.120999999999995</v>
      </c>
      <c r="P125" s="53"/>
      <c r="Q125" s="36">
        <f t="shared" si="55"/>
        <v>139.21799999999999</v>
      </c>
      <c r="R125" s="340"/>
    </row>
    <row r="126" spans="1:18" s="12" customFormat="1" ht="15">
      <c r="A126" s="497"/>
      <c r="B126" s="480"/>
      <c r="C126" s="492"/>
      <c r="D126" s="492"/>
      <c r="E126" s="480"/>
      <c r="F126" s="480"/>
      <c r="G126" s="480"/>
      <c r="H126" s="480"/>
      <c r="I126" s="46" t="s">
        <v>16</v>
      </c>
      <c r="J126" s="497"/>
      <c r="K126" s="62" t="s">
        <v>12</v>
      </c>
      <c r="L126" s="35">
        <v>0</v>
      </c>
      <c r="M126" s="35">
        <v>2.6309999999999998</v>
      </c>
      <c r="N126" s="50">
        <v>50.573</v>
      </c>
      <c r="O126" s="50">
        <v>64.120999999999995</v>
      </c>
      <c r="P126" s="50"/>
      <c r="Q126" s="36">
        <f t="shared" si="55"/>
        <v>117.32499999999999</v>
      </c>
      <c r="R126" s="340"/>
    </row>
    <row r="127" spans="1:18" s="12" customFormat="1" ht="38.25">
      <c r="A127" s="497"/>
      <c r="B127" s="480"/>
      <c r="C127" s="492"/>
      <c r="D127" s="492"/>
      <c r="E127" s="480"/>
      <c r="F127" s="480"/>
      <c r="G127" s="480"/>
      <c r="H127" s="480"/>
      <c r="I127" s="46" t="s">
        <v>634</v>
      </c>
      <c r="J127" s="497"/>
      <c r="K127" s="62" t="s">
        <v>24</v>
      </c>
      <c r="L127" s="35">
        <v>0</v>
      </c>
      <c r="M127" s="35">
        <v>21.367999999999999</v>
      </c>
      <c r="N127" s="35">
        <v>0</v>
      </c>
      <c r="O127" s="35">
        <v>0</v>
      </c>
      <c r="P127" s="35"/>
      <c r="Q127" s="36">
        <f t="shared" si="55"/>
        <v>21.367999999999999</v>
      </c>
      <c r="R127" s="340"/>
    </row>
    <row r="128" spans="1:18" s="12" customFormat="1" ht="38.25">
      <c r="A128" s="497"/>
      <c r="B128" s="480"/>
      <c r="C128" s="492"/>
      <c r="D128" s="492"/>
      <c r="E128" s="480"/>
      <c r="F128" s="480"/>
      <c r="G128" s="480"/>
      <c r="H128" s="480"/>
      <c r="I128" s="46" t="s">
        <v>18</v>
      </c>
      <c r="J128" s="497"/>
      <c r="K128" s="62" t="s">
        <v>17</v>
      </c>
      <c r="L128" s="35">
        <v>0</v>
      </c>
      <c r="M128" s="35">
        <v>0.52500000000000002</v>
      </c>
      <c r="N128" s="35">
        <v>0</v>
      </c>
      <c r="O128" s="35">
        <v>0</v>
      </c>
      <c r="P128" s="35"/>
      <c r="Q128" s="36">
        <f t="shared" si="55"/>
        <v>0.52500000000000002</v>
      </c>
      <c r="R128" s="340"/>
    </row>
    <row r="129" spans="1:18" s="12" customFormat="1" ht="25.5">
      <c r="A129" s="497"/>
      <c r="B129" s="480"/>
      <c r="C129" s="492"/>
      <c r="D129" s="492"/>
      <c r="E129" s="480"/>
      <c r="F129" s="480"/>
      <c r="G129" s="480"/>
      <c r="H129" s="480"/>
      <c r="I129" s="34" t="s">
        <v>123</v>
      </c>
      <c r="J129" s="497"/>
      <c r="K129" s="63" t="s">
        <v>40</v>
      </c>
      <c r="L129" s="53">
        <f t="shared" ref="L129:M129" si="62">L130</f>
        <v>0</v>
      </c>
      <c r="M129" s="53">
        <f t="shared" si="62"/>
        <v>0.88600000000000001</v>
      </c>
      <c r="N129" s="53">
        <f>N130</f>
        <v>1.06</v>
      </c>
      <c r="O129" s="53">
        <f>O130</f>
        <v>2.8</v>
      </c>
      <c r="P129" s="53"/>
      <c r="Q129" s="36">
        <f t="shared" si="55"/>
        <v>4.7459999999999996</v>
      </c>
      <c r="R129" s="340"/>
    </row>
    <row r="130" spans="1:18" s="12" customFormat="1" ht="15">
      <c r="A130" s="497"/>
      <c r="B130" s="480"/>
      <c r="C130" s="492"/>
      <c r="D130" s="492"/>
      <c r="E130" s="480"/>
      <c r="F130" s="480"/>
      <c r="G130" s="480"/>
      <c r="H130" s="480"/>
      <c r="I130" s="46" t="s">
        <v>16</v>
      </c>
      <c r="J130" s="497"/>
      <c r="K130" s="62" t="s">
        <v>12</v>
      </c>
      <c r="L130" s="35">
        <v>0</v>
      </c>
      <c r="M130" s="35">
        <v>0.88600000000000001</v>
      </c>
      <c r="N130" s="50">
        <v>1.06</v>
      </c>
      <c r="O130" s="50">
        <v>2.8</v>
      </c>
      <c r="P130" s="50"/>
      <c r="Q130" s="36">
        <f t="shared" si="55"/>
        <v>4.7459999999999996</v>
      </c>
      <c r="R130" s="340"/>
    </row>
    <row r="131" spans="1:18" s="12" customFormat="1" ht="15">
      <c r="A131" s="496">
        <v>14</v>
      </c>
      <c r="B131" s="479" t="s">
        <v>318</v>
      </c>
      <c r="C131" s="492"/>
      <c r="D131" s="492"/>
      <c r="E131" s="480"/>
      <c r="F131" s="480"/>
      <c r="G131" s="480"/>
      <c r="H131" s="480"/>
      <c r="I131" s="201" t="s">
        <v>13</v>
      </c>
      <c r="J131" s="497">
        <v>124</v>
      </c>
      <c r="K131" s="142"/>
      <c r="L131" s="15">
        <f>L132</f>
        <v>0</v>
      </c>
      <c r="M131" s="15">
        <f t="shared" ref="M131:O131" si="63">M132</f>
        <v>29.677999999999997</v>
      </c>
      <c r="N131" s="15">
        <f t="shared" si="63"/>
        <v>50.397999999999996</v>
      </c>
      <c r="O131" s="15">
        <f t="shared" si="63"/>
        <v>63.451000000000001</v>
      </c>
      <c r="P131" s="15"/>
      <c r="Q131" s="15">
        <f t="shared" si="55"/>
        <v>143.52699999999999</v>
      </c>
      <c r="R131" s="8"/>
    </row>
    <row r="132" spans="1:18" s="12" customFormat="1" ht="38.25">
      <c r="A132" s="496"/>
      <c r="B132" s="480"/>
      <c r="C132" s="492"/>
      <c r="D132" s="492"/>
      <c r="E132" s="480"/>
      <c r="F132" s="480"/>
      <c r="G132" s="480"/>
      <c r="H132" s="480"/>
      <c r="I132" s="38" t="s">
        <v>193</v>
      </c>
      <c r="J132" s="497"/>
      <c r="K132" s="39" t="s">
        <v>192</v>
      </c>
      <c r="L132" s="36">
        <f>L133+L137+L139</f>
        <v>0</v>
      </c>
      <c r="M132" s="36">
        <f t="shared" ref="M132:Q132" si="64">M133+M137+M139</f>
        <v>29.677999999999997</v>
      </c>
      <c r="N132" s="36">
        <f t="shared" si="64"/>
        <v>50.397999999999996</v>
      </c>
      <c r="O132" s="36">
        <f t="shared" si="64"/>
        <v>63.451000000000001</v>
      </c>
      <c r="P132" s="36"/>
      <c r="Q132" s="36">
        <f t="shared" si="64"/>
        <v>143.52699999999999</v>
      </c>
      <c r="R132" s="340"/>
    </row>
    <row r="133" spans="1:18" s="12" customFormat="1" ht="51">
      <c r="A133" s="496"/>
      <c r="B133" s="480"/>
      <c r="C133" s="492"/>
      <c r="D133" s="492"/>
      <c r="E133" s="480"/>
      <c r="F133" s="480"/>
      <c r="G133" s="480"/>
      <c r="H133" s="480"/>
      <c r="I133" s="34" t="s">
        <v>121</v>
      </c>
      <c r="J133" s="497"/>
      <c r="K133" s="63" t="s">
        <v>10</v>
      </c>
      <c r="L133" s="53">
        <f>L134+L135+L136</f>
        <v>0</v>
      </c>
      <c r="M133" s="53">
        <f t="shared" ref="M133:O133" si="65">M134+M135+M136</f>
        <v>27.317999999999998</v>
      </c>
      <c r="N133" s="53">
        <f t="shared" si="65"/>
        <v>47.991</v>
      </c>
      <c r="O133" s="53">
        <f t="shared" si="65"/>
        <v>60.215000000000003</v>
      </c>
      <c r="P133" s="53"/>
      <c r="Q133" s="36">
        <f t="shared" si="55"/>
        <v>135.524</v>
      </c>
      <c r="R133" s="340"/>
    </row>
    <row r="134" spans="1:18" s="12" customFormat="1" ht="15">
      <c r="A134" s="496"/>
      <c r="B134" s="480"/>
      <c r="C134" s="492"/>
      <c r="D134" s="492"/>
      <c r="E134" s="480"/>
      <c r="F134" s="480"/>
      <c r="G134" s="480"/>
      <c r="H134" s="480"/>
      <c r="I134" s="46" t="s">
        <v>16</v>
      </c>
      <c r="J134" s="497"/>
      <c r="K134" s="62" t="s">
        <v>12</v>
      </c>
      <c r="L134" s="35">
        <v>0</v>
      </c>
      <c r="M134" s="50">
        <v>6.76</v>
      </c>
      <c r="N134" s="50">
        <v>47.991</v>
      </c>
      <c r="O134" s="50">
        <v>60.215000000000003</v>
      </c>
      <c r="P134" s="50"/>
      <c r="Q134" s="36">
        <f t="shared" si="55"/>
        <v>114.96600000000001</v>
      </c>
      <c r="R134" s="340"/>
    </row>
    <row r="135" spans="1:18" s="12" customFormat="1" ht="38.25">
      <c r="A135" s="496"/>
      <c r="B135" s="480"/>
      <c r="C135" s="492"/>
      <c r="D135" s="492"/>
      <c r="E135" s="480"/>
      <c r="F135" s="480"/>
      <c r="G135" s="480"/>
      <c r="H135" s="480"/>
      <c r="I135" s="46" t="s">
        <v>634</v>
      </c>
      <c r="J135" s="497"/>
      <c r="K135" s="62" t="s">
        <v>24</v>
      </c>
      <c r="L135" s="35">
        <v>0</v>
      </c>
      <c r="M135" s="50">
        <v>19.975999999999999</v>
      </c>
      <c r="N135" s="35">
        <v>0</v>
      </c>
      <c r="O135" s="35">
        <v>0</v>
      </c>
      <c r="P135" s="35"/>
      <c r="Q135" s="36">
        <f t="shared" si="55"/>
        <v>19.975999999999999</v>
      </c>
      <c r="R135" s="340"/>
    </row>
    <row r="136" spans="1:18" s="12" customFormat="1" ht="38.25">
      <c r="A136" s="496"/>
      <c r="B136" s="480"/>
      <c r="C136" s="492"/>
      <c r="D136" s="492"/>
      <c r="E136" s="480"/>
      <c r="F136" s="480"/>
      <c r="G136" s="480"/>
      <c r="H136" s="480"/>
      <c r="I136" s="46" t="s">
        <v>18</v>
      </c>
      <c r="J136" s="497"/>
      <c r="K136" s="62" t="s">
        <v>17</v>
      </c>
      <c r="L136" s="35">
        <v>0</v>
      </c>
      <c r="M136" s="35">
        <v>0.58199999999999996</v>
      </c>
      <c r="N136" s="35">
        <v>0</v>
      </c>
      <c r="O136" s="35">
        <v>0</v>
      </c>
      <c r="P136" s="35"/>
      <c r="Q136" s="36">
        <f t="shared" si="55"/>
        <v>0.58199999999999996</v>
      </c>
      <c r="R136" s="340"/>
    </row>
    <row r="137" spans="1:18" s="12" customFormat="1" ht="25.5">
      <c r="A137" s="496"/>
      <c r="B137" s="480"/>
      <c r="C137" s="492"/>
      <c r="D137" s="492"/>
      <c r="E137" s="480"/>
      <c r="F137" s="480"/>
      <c r="G137" s="480"/>
      <c r="H137" s="480"/>
      <c r="I137" s="34" t="s">
        <v>123</v>
      </c>
      <c r="J137" s="497"/>
      <c r="K137" s="63" t="s">
        <v>40</v>
      </c>
      <c r="L137" s="53">
        <f t="shared" ref="L137:M139" si="66">L138</f>
        <v>0</v>
      </c>
      <c r="M137" s="53">
        <f t="shared" si="66"/>
        <v>0.70099999999999996</v>
      </c>
      <c r="N137" s="53">
        <f>N138</f>
        <v>2.407</v>
      </c>
      <c r="O137" s="53">
        <f>O138</f>
        <v>3.2360000000000002</v>
      </c>
      <c r="P137" s="53"/>
      <c r="Q137" s="36">
        <f t="shared" si="55"/>
        <v>6.3440000000000003</v>
      </c>
      <c r="R137" s="340"/>
    </row>
    <row r="138" spans="1:18" s="12" customFormat="1" ht="15">
      <c r="A138" s="496"/>
      <c r="B138" s="480"/>
      <c r="C138" s="492"/>
      <c r="D138" s="492"/>
      <c r="E138" s="480"/>
      <c r="F138" s="480"/>
      <c r="G138" s="480"/>
      <c r="H138" s="480"/>
      <c r="I138" s="46" t="s">
        <v>16</v>
      </c>
      <c r="J138" s="497"/>
      <c r="K138" s="62" t="s">
        <v>12</v>
      </c>
      <c r="L138" s="35">
        <v>0</v>
      </c>
      <c r="M138" s="35">
        <v>0.70099999999999996</v>
      </c>
      <c r="N138" s="50">
        <v>2.407</v>
      </c>
      <c r="O138" s="50">
        <v>3.2360000000000002</v>
      </c>
      <c r="P138" s="50"/>
      <c r="Q138" s="36">
        <f t="shared" si="55"/>
        <v>6.3440000000000003</v>
      </c>
      <c r="R138" s="340"/>
    </row>
    <row r="139" spans="1:18" s="12" customFormat="1" ht="25.5">
      <c r="A139" s="496"/>
      <c r="B139" s="480"/>
      <c r="C139" s="492"/>
      <c r="D139" s="492"/>
      <c r="E139" s="480"/>
      <c r="F139" s="480"/>
      <c r="G139" s="480"/>
      <c r="H139" s="480"/>
      <c r="I139" s="34" t="s">
        <v>196</v>
      </c>
      <c r="J139" s="497"/>
      <c r="K139" s="63" t="s">
        <v>47</v>
      </c>
      <c r="L139" s="53">
        <f t="shared" si="66"/>
        <v>0</v>
      </c>
      <c r="M139" s="53">
        <f t="shared" si="66"/>
        <v>1.659</v>
      </c>
      <c r="N139" s="53">
        <f>N140</f>
        <v>0</v>
      </c>
      <c r="O139" s="53">
        <f>O140</f>
        <v>0</v>
      </c>
      <c r="P139" s="53"/>
      <c r="Q139" s="36">
        <f t="shared" si="55"/>
        <v>1.659</v>
      </c>
      <c r="R139" s="340"/>
    </row>
    <row r="140" spans="1:18" s="12" customFormat="1" ht="15">
      <c r="A140" s="496"/>
      <c r="B140" s="480"/>
      <c r="C140" s="492"/>
      <c r="D140" s="492"/>
      <c r="E140" s="480"/>
      <c r="F140" s="480"/>
      <c r="G140" s="480"/>
      <c r="H140" s="480"/>
      <c r="I140" s="46" t="s">
        <v>16</v>
      </c>
      <c r="J140" s="497"/>
      <c r="K140" s="62" t="s">
        <v>12</v>
      </c>
      <c r="L140" s="35">
        <v>0</v>
      </c>
      <c r="M140" s="35">
        <v>1.659</v>
      </c>
      <c r="N140" s="35">
        <v>0</v>
      </c>
      <c r="O140" s="35">
        <v>0</v>
      </c>
      <c r="P140" s="35"/>
      <c r="Q140" s="36">
        <f t="shared" si="55"/>
        <v>1.659</v>
      </c>
      <c r="R140" s="340"/>
    </row>
    <row r="141" spans="1:18" s="12" customFormat="1" ht="15">
      <c r="A141" s="497">
        <v>15</v>
      </c>
      <c r="B141" s="479" t="s">
        <v>319</v>
      </c>
      <c r="C141" s="492"/>
      <c r="D141" s="492"/>
      <c r="E141" s="480"/>
      <c r="F141" s="480"/>
      <c r="G141" s="480"/>
      <c r="H141" s="480"/>
      <c r="I141" s="201" t="s">
        <v>13</v>
      </c>
      <c r="J141" s="497">
        <v>124</v>
      </c>
      <c r="K141" s="10"/>
      <c r="L141" s="15">
        <f>L142</f>
        <v>0</v>
      </c>
      <c r="M141" s="15">
        <f t="shared" ref="M141:O141" si="67">M142</f>
        <v>20.957000000000001</v>
      </c>
      <c r="N141" s="15">
        <f t="shared" si="67"/>
        <v>39.317999999999998</v>
      </c>
      <c r="O141" s="15">
        <f t="shared" si="67"/>
        <v>48.043999999999997</v>
      </c>
      <c r="P141" s="15"/>
      <c r="Q141" s="15">
        <f t="shared" si="55"/>
        <v>108.31899999999999</v>
      </c>
      <c r="R141" s="8"/>
    </row>
    <row r="142" spans="1:18" s="12" customFormat="1" ht="38.25">
      <c r="A142" s="497"/>
      <c r="B142" s="480"/>
      <c r="C142" s="492"/>
      <c r="D142" s="492"/>
      <c r="E142" s="480"/>
      <c r="F142" s="480"/>
      <c r="G142" s="480"/>
      <c r="H142" s="480"/>
      <c r="I142" s="38" t="s">
        <v>193</v>
      </c>
      <c r="J142" s="497"/>
      <c r="K142" s="39" t="s">
        <v>192</v>
      </c>
      <c r="L142" s="36">
        <f>L143+L147</f>
        <v>0</v>
      </c>
      <c r="M142" s="36">
        <f t="shared" ref="M142:Q142" si="68">M143+M147</f>
        <v>20.957000000000001</v>
      </c>
      <c r="N142" s="36">
        <f t="shared" si="68"/>
        <v>39.317999999999998</v>
      </c>
      <c r="O142" s="36">
        <f t="shared" si="68"/>
        <v>48.043999999999997</v>
      </c>
      <c r="P142" s="36"/>
      <c r="Q142" s="36">
        <f t="shared" si="68"/>
        <v>108.31899999999999</v>
      </c>
      <c r="R142" s="340"/>
    </row>
    <row r="143" spans="1:18" s="12" customFormat="1" ht="51">
      <c r="A143" s="497"/>
      <c r="B143" s="480"/>
      <c r="C143" s="492"/>
      <c r="D143" s="492"/>
      <c r="E143" s="480"/>
      <c r="F143" s="480"/>
      <c r="G143" s="480"/>
      <c r="H143" s="480"/>
      <c r="I143" s="34" t="s">
        <v>121</v>
      </c>
      <c r="J143" s="497"/>
      <c r="K143" s="63" t="s">
        <v>10</v>
      </c>
      <c r="L143" s="53">
        <f>L144+L145+L146</f>
        <v>0</v>
      </c>
      <c r="M143" s="53">
        <f t="shared" ref="M143:O143" si="69">M144+M145+M146</f>
        <v>20.536999999999999</v>
      </c>
      <c r="N143" s="53">
        <f t="shared" si="69"/>
        <v>37.597999999999999</v>
      </c>
      <c r="O143" s="53">
        <f t="shared" si="69"/>
        <v>45.677999999999997</v>
      </c>
      <c r="P143" s="53"/>
      <c r="Q143" s="36">
        <f t="shared" si="55"/>
        <v>103.81299999999999</v>
      </c>
      <c r="R143" s="340"/>
    </row>
    <row r="144" spans="1:18" s="12" customFormat="1" ht="15">
      <c r="A144" s="497"/>
      <c r="B144" s="480"/>
      <c r="C144" s="492"/>
      <c r="D144" s="492"/>
      <c r="E144" s="480"/>
      <c r="F144" s="480"/>
      <c r="G144" s="480"/>
      <c r="H144" s="480"/>
      <c r="I144" s="46" t="s">
        <v>16</v>
      </c>
      <c r="J144" s="497"/>
      <c r="K144" s="62" t="s">
        <v>12</v>
      </c>
      <c r="L144" s="35">
        <v>0</v>
      </c>
      <c r="M144" s="35">
        <v>4.0030000000000001</v>
      </c>
      <c r="N144" s="50">
        <v>37.597999999999999</v>
      </c>
      <c r="O144" s="50">
        <v>45.677999999999997</v>
      </c>
      <c r="P144" s="50"/>
      <c r="Q144" s="36">
        <f t="shared" si="55"/>
        <v>87.278999999999996</v>
      </c>
      <c r="R144" s="340"/>
    </row>
    <row r="145" spans="1:18" s="12" customFormat="1" ht="38.25">
      <c r="A145" s="497"/>
      <c r="B145" s="480"/>
      <c r="C145" s="492"/>
      <c r="D145" s="492"/>
      <c r="E145" s="480"/>
      <c r="F145" s="480"/>
      <c r="G145" s="480"/>
      <c r="H145" s="480"/>
      <c r="I145" s="46" t="s">
        <v>634</v>
      </c>
      <c r="J145" s="497"/>
      <c r="K145" s="62" t="s">
        <v>24</v>
      </c>
      <c r="L145" s="35">
        <v>0</v>
      </c>
      <c r="M145" s="35">
        <v>15.753</v>
      </c>
      <c r="N145" s="35">
        <v>0</v>
      </c>
      <c r="O145" s="35">
        <v>0</v>
      </c>
      <c r="P145" s="35"/>
      <c r="Q145" s="36">
        <f t="shared" si="55"/>
        <v>15.753</v>
      </c>
      <c r="R145" s="340"/>
    </row>
    <row r="146" spans="1:18" s="12" customFormat="1" ht="38.25">
      <c r="A146" s="497"/>
      <c r="B146" s="480"/>
      <c r="C146" s="492"/>
      <c r="D146" s="492"/>
      <c r="E146" s="480"/>
      <c r="F146" s="480"/>
      <c r="G146" s="480"/>
      <c r="H146" s="480"/>
      <c r="I146" s="46" t="s">
        <v>18</v>
      </c>
      <c r="J146" s="497"/>
      <c r="K146" s="62" t="s">
        <v>17</v>
      </c>
      <c r="L146" s="35">
        <v>0</v>
      </c>
      <c r="M146" s="35">
        <v>0.78100000000000003</v>
      </c>
      <c r="N146" s="35">
        <v>0</v>
      </c>
      <c r="O146" s="35">
        <v>0</v>
      </c>
      <c r="P146" s="35"/>
      <c r="Q146" s="36">
        <f t="shared" si="55"/>
        <v>0.78100000000000003</v>
      </c>
      <c r="R146" s="340"/>
    </row>
    <row r="147" spans="1:18" s="12" customFormat="1" ht="25.5">
      <c r="A147" s="497"/>
      <c r="B147" s="480"/>
      <c r="C147" s="492"/>
      <c r="D147" s="492"/>
      <c r="E147" s="480"/>
      <c r="F147" s="480"/>
      <c r="G147" s="480"/>
      <c r="H147" s="480"/>
      <c r="I147" s="34" t="s">
        <v>123</v>
      </c>
      <c r="J147" s="497"/>
      <c r="K147" s="63" t="s">
        <v>40</v>
      </c>
      <c r="L147" s="53">
        <f t="shared" ref="L147:M147" si="70">L148</f>
        <v>0</v>
      </c>
      <c r="M147" s="53">
        <f t="shared" si="70"/>
        <v>0.42</v>
      </c>
      <c r="N147" s="53">
        <f>N148</f>
        <v>1.72</v>
      </c>
      <c r="O147" s="53">
        <f>O148</f>
        <v>2.3660000000000001</v>
      </c>
      <c r="P147" s="53"/>
      <c r="Q147" s="36">
        <f t="shared" si="55"/>
        <v>4.5060000000000002</v>
      </c>
      <c r="R147" s="340"/>
    </row>
    <row r="148" spans="1:18" s="12" customFormat="1" ht="15">
      <c r="A148" s="497"/>
      <c r="B148" s="480"/>
      <c r="C148" s="492"/>
      <c r="D148" s="492"/>
      <c r="E148" s="480"/>
      <c r="F148" s="480"/>
      <c r="G148" s="480"/>
      <c r="H148" s="480"/>
      <c r="I148" s="46" t="s">
        <v>16</v>
      </c>
      <c r="J148" s="497"/>
      <c r="K148" s="62" t="s">
        <v>12</v>
      </c>
      <c r="L148" s="35">
        <v>0</v>
      </c>
      <c r="M148" s="35">
        <v>0.42</v>
      </c>
      <c r="N148" s="50">
        <v>1.72</v>
      </c>
      <c r="O148" s="50">
        <v>2.3660000000000001</v>
      </c>
      <c r="P148" s="50"/>
      <c r="Q148" s="36">
        <f t="shared" si="55"/>
        <v>4.5060000000000002</v>
      </c>
      <c r="R148" s="340"/>
    </row>
    <row r="149" spans="1:18" s="12" customFormat="1" ht="15" customHeight="1">
      <c r="A149" s="495">
        <v>16</v>
      </c>
      <c r="B149" s="479" t="s">
        <v>304</v>
      </c>
      <c r="C149" s="492"/>
      <c r="D149" s="492"/>
      <c r="E149" s="480"/>
      <c r="F149" s="480"/>
      <c r="G149" s="480"/>
      <c r="H149" s="480"/>
      <c r="I149" s="201" t="s">
        <v>13</v>
      </c>
      <c r="J149" s="495">
        <v>451</v>
      </c>
      <c r="K149" s="10"/>
      <c r="L149" s="203">
        <f>L150</f>
        <v>0</v>
      </c>
      <c r="M149" s="203">
        <f t="shared" ref="M149:O149" si="71">M150</f>
        <v>278.38900000000001</v>
      </c>
      <c r="N149" s="203">
        <f t="shared" si="71"/>
        <v>1016.7629999999998</v>
      </c>
      <c r="O149" s="203">
        <f t="shared" si="71"/>
        <v>1334.1034</v>
      </c>
      <c r="P149" s="203"/>
      <c r="Q149" s="15">
        <f>O149+N149+M149+L149</f>
        <v>2629.2554</v>
      </c>
      <c r="R149" s="8"/>
    </row>
    <row r="150" spans="1:18" s="19" customFormat="1" ht="38.25">
      <c r="A150" s="496"/>
      <c r="B150" s="480"/>
      <c r="C150" s="492"/>
      <c r="D150" s="492"/>
      <c r="E150" s="480"/>
      <c r="F150" s="480"/>
      <c r="G150" s="480"/>
      <c r="H150" s="480"/>
      <c r="I150" s="38" t="s">
        <v>198</v>
      </c>
      <c r="J150" s="496"/>
      <c r="K150" s="51" t="s">
        <v>197</v>
      </c>
      <c r="L150" s="56">
        <f>L151+L156+L158+L161+L163+L165+L170+L174+L176</f>
        <v>0</v>
      </c>
      <c r="M150" s="56">
        <f t="shared" ref="M150:Q150" si="72">M151+M156+M158+M161+M163+M165+M170+M174+M176</f>
        <v>278.38900000000001</v>
      </c>
      <c r="N150" s="56">
        <f t="shared" si="72"/>
        <v>1016.7629999999998</v>
      </c>
      <c r="O150" s="56">
        <f t="shared" si="72"/>
        <v>1334.1034</v>
      </c>
      <c r="P150" s="56"/>
      <c r="Q150" s="56">
        <f t="shared" si="72"/>
        <v>2629.2554</v>
      </c>
      <c r="R150" s="37"/>
    </row>
    <row r="151" spans="1:18" s="12" customFormat="1" ht="78.75" customHeight="1">
      <c r="A151" s="496"/>
      <c r="B151" s="480"/>
      <c r="C151" s="492"/>
      <c r="D151" s="492"/>
      <c r="E151" s="480"/>
      <c r="F151" s="480"/>
      <c r="G151" s="480"/>
      <c r="H151" s="480"/>
      <c r="I151" s="34" t="s">
        <v>129</v>
      </c>
      <c r="J151" s="496"/>
      <c r="K151" s="51" t="s">
        <v>10</v>
      </c>
      <c r="L151" s="53">
        <f>L152+L153+L154+L155</f>
        <v>0</v>
      </c>
      <c r="M151" s="53">
        <f t="shared" ref="M151:N151" si="73">M152+M153+M154+M155</f>
        <v>34.129000000000005</v>
      </c>
      <c r="N151" s="53">
        <f t="shared" si="73"/>
        <v>90.212000000000003</v>
      </c>
      <c r="O151" s="53">
        <f>O152+O153+O154+O155</f>
        <v>201.51940000000002</v>
      </c>
      <c r="P151" s="53"/>
      <c r="Q151" s="36">
        <f t="shared" ref="Q151:Q167" si="74">O151+N151+M151+L151</f>
        <v>325.86040000000003</v>
      </c>
      <c r="R151" s="340"/>
    </row>
    <row r="152" spans="1:18" s="12" customFormat="1" ht="25.5">
      <c r="A152" s="496"/>
      <c r="B152" s="480"/>
      <c r="C152" s="492"/>
      <c r="D152" s="492"/>
      <c r="E152" s="480"/>
      <c r="F152" s="480"/>
      <c r="G152" s="480"/>
      <c r="H152" s="480"/>
      <c r="I152" s="46" t="s">
        <v>23</v>
      </c>
      <c r="J152" s="496"/>
      <c r="K152" s="61" t="s">
        <v>11</v>
      </c>
      <c r="L152" s="80">
        <v>0</v>
      </c>
      <c r="M152" s="80">
        <v>0</v>
      </c>
      <c r="N152" s="80">
        <v>0</v>
      </c>
      <c r="O152" s="50">
        <v>5.4000000000000003E-3</v>
      </c>
      <c r="P152" s="50"/>
      <c r="Q152" s="36">
        <f t="shared" si="74"/>
        <v>5.4000000000000003E-3</v>
      </c>
      <c r="R152" s="340"/>
    </row>
    <row r="153" spans="1:18" s="12" customFormat="1" ht="15">
      <c r="A153" s="496"/>
      <c r="B153" s="480"/>
      <c r="C153" s="492"/>
      <c r="D153" s="492"/>
      <c r="E153" s="480"/>
      <c r="F153" s="480"/>
      <c r="G153" s="480"/>
      <c r="H153" s="480"/>
      <c r="I153" s="46" t="s">
        <v>16</v>
      </c>
      <c r="J153" s="496"/>
      <c r="K153" s="61" t="s">
        <v>12</v>
      </c>
      <c r="L153" s="80">
        <v>0</v>
      </c>
      <c r="M153" s="80">
        <v>9.81</v>
      </c>
      <c r="N153" s="50">
        <v>90.212000000000003</v>
      </c>
      <c r="O153" s="50">
        <v>201.51400000000001</v>
      </c>
      <c r="P153" s="50"/>
      <c r="Q153" s="36">
        <f t="shared" si="74"/>
        <v>301.536</v>
      </c>
      <c r="R153" s="340"/>
    </row>
    <row r="154" spans="1:18" s="12" customFormat="1" ht="51">
      <c r="A154" s="496"/>
      <c r="B154" s="480"/>
      <c r="C154" s="492"/>
      <c r="D154" s="492"/>
      <c r="E154" s="480"/>
      <c r="F154" s="480"/>
      <c r="G154" s="480"/>
      <c r="H154" s="480"/>
      <c r="I154" s="46" t="s">
        <v>645</v>
      </c>
      <c r="J154" s="496"/>
      <c r="K154" s="343" t="s">
        <v>644</v>
      </c>
      <c r="L154" s="80">
        <v>0</v>
      </c>
      <c r="M154" s="80">
        <v>22.506</v>
      </c>
      <c r="N154" s="80">
        <v>0</v>
      </c>
      <c r="O154" s="80">
        <v>0</v>
      </c>
      <c r="P154" s="80"/>
      <c r="Q154" s="36">
        <f t="shared" si="74"/>
        <v>22.506</v>
      </c>
      <c r="R154" s="340"/>
    </row>
    <row r="155" spans="1:18" s="12" customFormat="1" ht="38.25">
      <c r="A155" s="496"/>
      <c r="B155" s="480"/>
      <c r="C155" s="492"/>
      <c r="D155" s="492"/>
      <c r="E155" s="480"/>
      <c r="F155" s="480"/>
      <c r="G155" s="480"/>
      <c r="H155" s="480"/>
      <c r="I155" s="46" t="s">
        <v>18</v>
      </c>
      <c r="J155" s="496"/>
      <c r="K155" s="343" t="s">
        <v>17</v>
      </c>
      <c r="L155" s="80">
        <v>0</v>
      </c>
      <c r="M155" s="80">
        <v>1.8129999999999999</v>
      </c>
      <c r="N155" s="80">
        <v>0</v>
      </c>
      <c r="O155" s="80">
        <v>0</v>
      </c>
      <c r="P155" s="80"/>
      <c r="Q155" s="36">
        <f t="shared" si="74"/>
        <v>1.8129999999999999</v>
      </c>
      <c r="R155" s="340"/>
    </row>
    <row r="156" spans="1:18" s="19" customFormat="1" ht="14.25">
      <c r="A156" s="496"/>
      <c r="B156" s="480"/>
      <c r="C156" s="492"/>
      <c r="D156" s="492"/>
      <c r="E156" s="480"/>
      <c r="F156" s="480"/>
      <c r="G156" s="480"/>
      <c r="H156" s="480"/>
      <c r="I156" s="59" t="s">
        <v>350</v>
      </c>
      <c r="J156" s="496"/>
      <c r="K156" s="51" t="s">
        <v>38</v>
      </c>
      <c r="L156" s="52">
        <f t="shared" ref="L156:M156" si="75">L157</f>
        <v>0</v>
      </c>
      <c r="M156" s="52">
        <f t="shared" si="75"/>
        <v>0</v>
      </c>
      <c r="N156" s="52">
        <f>N157</f>
        <v>8.4179999999999993</v>
      </c>
      <c r="O156" s="52">
        <f>O157</f>
        <v>12.272</v>
      </c>
      <c r="P156" s="52"/>
      <c r="Q156" s="36">
        <f t="shared" si="74"/>
        <v>20.689999999999998</v>
      </c>
      <c r="R156" s="37"/>
    </row>
    <row r="157" spans="1:18" s="19" customFormat="1" ht="14.25">
      <c r="A157" s="496"/>
      <c r="B157" s="480"/>
      <c r="C157" s="492"/>
      <c r="D157" s="492"/>
      <c r="E157" s="480"/>
      <c r="F157" s="480"/>
      <c r="G157" s="480"/>
      <c r="H157" s="480"/>
      <c r="I157" s="163" t="s">
        <v>16</v>
      </c>
      <c r="J157" s="496"/>
      <c r="K157" s="61" t="s">
        <v>12</v>
      </c>
      <c r="L157" s="80">
        <v>0</v>
      </c>
      <c r="M157" s="80">
        <v>0</v>
      </c>
      <c r="N157" s="80">
        <v>8.4179999999999993</v>
      </c>
      <c r="O157" s="50">
        <v>12.272</v>
      </c>
      <c r="P157" s="50"/>
      <c r="Q157" s="36">
        <f t="shared" si="74"/>
        <v>20.689999999999998</v>
      </c>
      <c r="R157" s="37"/>
    </row>
    <row r="158" spans="1:18" s="12" customFormat="1" ht="51">
      <c r="A158" s="496"/>
      <c r="B158" s="480"/>
      <c r="C158" s="492"/>
      <c r="D158" s="492"/>
      <c r="E158" s="480"/>
      <c r="F158" s="480"/>
      <c r="G158" s="480"/>
      <c r="H158" s="480"/>
      <c r="I158" s="59" t="s">
        <v>50</v>
      </c>
      <c r="J158" s="496"/>
      <c r="K158" s="51" t="s">
        <v>39</v>
      </c>
      <c r="L158" s="53">
        <f>L159+L160</f>
        <v>0</v>
      </c>
      <c r="M158" s="53">
        <f t="shared" ref="M158:O158" si="76">M159+M160</f>
        <v>21.844999999999999</v>
      </c>
      <c r="N158" s="53">
        <f t="shared" si="76"/>
        <v>123.246</v>
      </c>
      <c r="O158" s="53">
        <f t="shared" si="76"/>
        <v>155.83000000000001</v>
      </c>
      <c r="P158" s="53"/>
      <c r="Q158" s="36">
        <f t="shared" si="74"/>
        <v>300.92100000000005</v>
      </c>
      <c r="R158" s="340"/>
    </row>
    <row r="159" spans="1:18" s="12" customFormat="1" ht="15">
      <c r="A159" s="496"/>
      <c r="B159" s="480"/>
      <c r="C159" s="492"/>
      <c r="D159" s="492"/>
      <c r="E159" s="480"/>
      <c r="F159" s="480"/>
      <c r="G159" s="480"/>
      <c r="H159" s="480"/>
      <c r="I159" s="163" t="s">
        <v>16</v>
      </c>
      <c r="J159" s="496"/>
      <c r="K159" s="61" t="s">
        <v>12</v>
      </c>
      <c r="L159" s="80">
        <v>0</v>
      </c>
      <c r="M159" s="80">
        <v>17.163</v>
      </c>
      <c r="N159" s="50">
        <v>123.246</v>
      </c>
      <c r="O159" s="50">
        <v>155.83000000000001</v>
      </c>
      <c r="P159" s="50"/>
      <c r="Q159" s="36">
        <f t="shared" si="74"/>
        <v>296.23900000000003</v>
      </c>
      <c r="R159" s="340"/>
    </row>
    <row r="160" spans="1:18" s="12" customFormat="1" ht="51">
      <c r="A160" s="496"/>
      <c r="B160" s="480"/>
      <c r="C160" s="492"/>
      <c r="D160" s="492"/>
      <c r="E160" s="480"/>
      <c r="F160" s="480"/>
      <c r="G160" s="480"/>
      <c r="H160" s="480"/>
      <c r="I160" s="163" t="s">
        <v>645</v>
      </c>
      <c r="J160" s="496"/>
      <c r="K160" s="61" t="s">
        <v>644</v>
      </c>
      <c r="L160" s="80">
        <v>0</v>
      </c>
      <c r="M160" s="80">
        <v>4.6820000000000004</v>
      </c>
      <c r="N160" s="80">
        <v>0</v>
      </c>
      <c r="O160" s="80">
        <v>0</v>
      </c>
      <c r="P160" s="80"/>
      <c r="Q160" s="36">
        <f t="shared" si="74"/>
        <v>4.6820000000000004</v>
      </c>
      <c r="R160" s="340"/>
    </row>
    <row r="161" spans="1:18" s="12" customFormat="1" ht="38.25">
      <c r="A161" s="496"/>
      <c r="B161" s="480"/>
      <c r="C161" s="492"/>
      <c r="D161" s="492"/>
      <c r="E161" s="480"/>
      <c r="F161" s="480"/>
      <c r="G161" s="480"/>
      <c r="H161" s="480"/>
      <c r="I161" s="59" t="s">
        <v>57</v>
      </c>
      <c r="J161" s="496"/>
      <c r="K161" s="51" t="s">
        <v>61</v>
      </c>
      <c r="L161" s="53">
        <f t="shared" ref="L161:M161" si="77">L162</f>
        <v>0</v>
      </c>
      <c r="M161" s="53">
        <f t="shared" si="77"/>
        <v>1.4510000000000001</v>
      </c>
      <c r="N161" s="53">
        <f>N162</f>
        <v>2.1840000000000002</v>
      </c>
      <c r="O161" s="53">
        <f>O162</f>
        <v>2.2109999999999999</v>
      </c>
      <c r="P161" s="53"/>
      <c r="Q161" s="36">
        <f t="shared" si="74"/>
        <v>5.8460000000000001</v>
      </c>
      <c r="R161" s="340"/>
    </row>
    <row r="162" spans="1:18" s="12" customFormat="1" ht="15">
      <c r="A162" s="496"/>
      <c r="B162" s="480"/>
      <c r="C162" s="492"/>
      <c r="D162" s="492"/>
      <c r="E162" s="480"/>
      <c r="F162" s="480"/>
      <c r="G162" s="480"/>
      <c r="H162" s="480"/>
      <c r="I162" s="163" t="s">
        <v>16</v>
      </c>
      <c r="J162" s="496"/>
      <c r="K162" s="61" t="s">
        <v>12</v>
      </c>
      <c r="L162" s="80">
        <v>0</v>
      </c>
      <c r="M162" s="80">
        <v>1.4510000000000001</v>
      </c>
      <c r="N162" s="50">
        <v>2.1840000000000002</v>
      </c>
      <c r="O162" s="50">
        <v>2.2109999999999999</v>
      </c>
      <c r="P162" s="50"/>
      <c r="Q162" s="36">
        <f t="shared" si="74"/>
        <v>5.8460000000000001</v>
      </c>
      <c r="R162" s="340"/>
    </row>
    <row r="163" spans="1:18" s="12" customFormat="1" ht="51">
      <c r="A163" s="496"/>
      <c r="B163" s="480"/>
      <c r="C163" s="492"/>
      <c r="D163" s="492"/>
      <c r="E163" s="480"/>
      <c r="F163" s="480"/>
      <c r="G163" s="480"/>
      <c r="H163" s="480"/>
      <c r="I163" s="59" t="s">
        <v>51</v>
      </c>
      <c r="J163" s="496"/>
      <c r="K163" s="51" t="s">
        <v>11</v>
      </c>
      <c r="L163" s="53">
        <f t="shared" ref="L163" si="78">L164</f>
        <v>0</v>
      </c>
      <c r="M163" s="53">
        <f>M164</f>
        <v>0.41899999999999998</v>
      </c>
      <c r="N163" s="53">
        <f>N164</f>
        <v>4.016</v>
      </c>
      <c r="O163" s="53">
        <f>O164</f>
        <v>1.835</v>
      </c>
      <c r="P163" s="53"/>
      <c r="Q163" s="36">
        <f t="shared" si="74"/>
        <v>6.27</v>
      </c>
      <c r="R163" s="340"/>
    </row>
    <row r="164" spans="1:18" s="12" customFormat="1" ht="15">
      <c r="A164" s="496"/>
      <c r="B164" s="480"/>
      <c r="C164" s="492"/>
      <c r="D164" s="492"/>
      <c r="E164" s="480"/>
      <c r="F164" s="480"/>
      <c r="G164" s="480"/>
      <c r="H164" s="480"/>
      <c r="I164" s="163" t="s">
        <v>16</v>
      </c>
      <c r="J164" s="496"/>
      <c r="K164" s="61" t="s">
        <v>12</v>
      </c>
      <c r="L164" s="80">
        <v>0</v>
      </c>
      <c r="M164" s="80">
        <v>0.41899999999999998</v>
      </c>
      <c r="N164" s="50">
        <v>4.016</v>
      </c>
      <c r="O164" s="50">
        <v>1.835</v>
      </c>
      <c r="P164" s="50"/>
      <c r="Q164" s="36">
        <f t="shared" si="74"/>
        <v>6.27</v>
      </c>
      <c r="R164" s="340"/>
    </row>
    <row r="165" spans="1:18" s="12" customFormat="1" ht="25.5">
      <c r="A165" s="496"/>
      <c r="B165" s="480"/>
      <c r="C165" s="492"/>
      <c r="D165" s="492"/>
      <c r="E165" s="480"/>
      <c r="F165" s="480"/>
      <c r="G165" s="480"/>
      <c r="H165" s="480"/>
      <c r="I165" s="59" t="s">
        <v>58</v>
      </c>
      <c r="J165" s="496"/>
      <c r="K165" s="51" t="s">
        <v>46</v>
      </c>
      <c r="L165" s="53">
        <f>L167+L166+L168+L169</f>
        <v>0</v>
      </c>
      <c r="M165" s="53">
        <f t="shared" ref="M165:O165" si="79">M167+M166+M168+M169</f>
        <v>61.981000000000002</v>
      </c>
      <c r="N165" s="53">
        <f t="shared" si="79"/>
        <v>147.649</v>
      </c>
      <c r="O165" s="53">
        <f t="shared" si="79"/>
        <v>145.185</v>
      </c>
      <c r="P165" s="53"/>
      <c r="Q165" s="36">
        <f t="shared" si="74"/>
        <v>354.815</v>
      </c>
      <c r="R165" s="340"/>
    </row>
    <row r="166" spans="1:18" s="12" customFormat="1" ht="25.5">
      <c r="A166" s="496"/>
      <c r="B166" s="480"/>
      <c r="C166" s="492"/>
      <c r="D166" s="492"/>
      <c r="E166" s="480"/>
      <c r="F166" s="480"/>
      <c r="G166" s="480"/>
      <c r="H166" s="480"/>
      <c r="I166" s="46" t="s">
        <v>23</v>
      </c>
      <c r="J166" s="496"/>
      <c r="K166" s="61" t="s">
        <v>11</v>
      </c>
      <c r="L166" s="80">
        <v>0</v>
      </c>
      <c r="M166" s="50">
        <v>9.0150000000000006</v>
      </c>
      <c r="N166" s="80">
        <v>0</v>
      </c>
      <c r="O166" s="80">
        <v>0</v>
      </c>
      <c r="P166" s="80"/>
      <c r="Q166" s="36">
        <f t="shared" si="74"/>
        <v>9.0150000000000006</v>
      </c>
      <c r="R166" s="340"/>
    </row>
    <row r="167" spans="1:18" s="12" customFormat="1" ht="15">
      <c r="A167" s="496"/>
      <c r="B167" s="480"/>
      <c r="C167" s="492"/>
      <c r="D167" s="492"/>
      <c r="E167" s="480"/>
      <c r="F167" s="480"/>
      <c r="G167" s="480"/>
      <c r="H167" s="480"/>
      <c r="I167" s="163" t="s">
        <v>16</v>
      </c>
      <c r="J167" s="496"/>
      <c r="K167" s="61" t="s">
        <v>12</v>
      </c>
      <c r="L167" s="80">
        <v>0</v>
      </c>
      <c r="M167" s="80">
        <v>3.1150000000000002</v>
      </c>
      <c r="N167" s="50">
        <v>147.649</v>
      </c>
      <c r="O167" s="50">
        <v>145.185</v>
      </c>
      <c r="P167" s="50"/>
      <c r="Q167" s="36">
        <f t="shared" si="74"/>
        <v>295.94900000000001</v>
      </c>
      <c r="R167" s="340"/>
    </row>
    <row r="168" spans="1:18" s="12" customFormat="1" ht="51">
      <c r="A168" s="333"/>
      <c r="B168" s="480"/>
      <c r="C168" s="492"/>
      <c r="D168" s="492"/>
      <c r="E168" s="480"/>
      <c r="F168" s="480"/>
      <c r="G168" s="480"/>
      <c r="H168" s="480"/>
      <c r="I168" s="163" t="s">
        <v>645</v>
      </c>
      <c r="J168" s="496"/>
      <c r="K168" s="61" t="s">
        <v>644</v>
      </c>
      <c r="L168" s="80">
        <v>0</v>
      </c>
      <c r="M168" s="196">
        <v>24.806000000000001</v>
      </c>
      <c r="N168" s="80">
        <v>0</v>
      </c>
      <c r="O168" s="80">
        <v>0</v>
      </c>
      <c r="P168" s="80"/>
      <c r="Q168" s="36">
        <f>O168+N168+M168+L168</f>
        <v>24.806000000000001</v>
      </c>
      <c r="R168" s="340"/>
    </row>
    <row r="169" spans="1:18" s="12" customFormat="1" ht="38.25">
      <c r="A169" s="333"/>
      <c r="B169" s="480"/>
      <c r="C169" s="492"/>
      <c r="D169" s="492"/>
      <c r="E169" s="480"/>
      <c r="F169" s="480"/>
      <c r="G169" s="480"/>
      <c r="H169" s="480"/>
      <c r="I169" s="46" t="s">
        <v>18</v>
      </c>
      <c r="J169" s="496"/>
      <c r="K169" s="343" t="s">
        <v>17</v>
      </c>
      <c r="L169" s="80">
        <v>0</v>
      </c>
      <c r="M169" s="80">
        <v>25.045000000000002</v>
      </c>
      <c r="N169" s="80">
        <v>0</v>
      </c>
      <c r="O169" s="80">
        <v>0</v>
      </c>
      <c r="P169" s="80"/>
      <c r="Q169" s="36">
        <f>O169+N169+M169+L169</f>
        <v>25.045000000000002</v>
      </c>
      <c r="R169" s="340"/>
    </row>
    <row r="170" spans="1:18" s="12" customFormat="1" ht="178.5">
      <c r="A170" s="333"/>
      <c r="B170" s="480"/>
      <c r="C170" s="492"/>
      <c r="D170" s="492"/>
      <c r="E170" s="480"/>
      <c r="F170" s="480"/>
      <c r="G170" s="480"/>
      <c r="H170" s="480"/>
      <c r="I170" s="59" t="s">
        <v>167</v>
      </c>
      <c r="J170" s="496"/>
      <c r="K170" s="51" t="s">
        <v>53</v>
      </c>
      <c r="L170" s="75">
        <f t="shared" ref="L170:M170" si="80">L171+L172+L173</f>
        <v>0</v>
      </c>
      <c r="M170" s="75">
        <f t="shared" si="80"/>
        <v>140.96100000000001</v>
      </c>
      <c r="N170" s="75">
        <f>N171+N172+N173</f>
        <v>604.875</v>
      </c>
      <c r="O170" s="75">
        <f>O171+O172+O173</f>
        <v>787.45100000000002</v>
      </c>
      <c r="P170" s="75"/>
      <c r="Q170" s="36">
        <f t="shared" ref="Q170:Q177" si="81">O170+N170+M170+L170</f>
        <v>1533.287</v>
      </c>
      <c r="R170" s="340"/>
    </row>
    <row r="171" spans="1:18" s="12" customFormat="1" ht="25.5">
      <c r="A171" s="333"/>
      <c r="B171" s="480"/>
      <c r="C171" s="492"/>
      <c r="D171" s="492"/>
      <c r="E171" s="480"/>
      <c r="F171" s="480"/>
      <c r="G171" s="480"/>
      <c r="H171" s="480"/>
      <c r="I171" s="46" t="s">
        <v>23</v>
      </c>
      <c r="J171" s="496"/>
      <c r="K171" s="61" t="s">
        <v>11</v>
      </c>
      <c r="L171" s="164">
        <v>0</v>
      </c>
      <c r="M171" s="164">
        <v>73.123999999999995</v>
      </c>
      <c r="N171" s="164">
        <v>0</v>
      </c>
      <c r="O171" s="164">
        <v>118.011</v>
      </c>
      <c r="P171" s="164"/>
      <c r="Q171" s="36">
        <f t="shared" si="81"/>
        <v>191.13499999999999</v>
      </c>
      <c r="R171" s="340"/>
    </row>
    <row r="172" spans="1:18" s="12" customFormat="1" ht="15">
      <c r="A172" s="333"/>
      <c r="B172" s="480"/>
      <c r="C172" s="492"/>
      <c r="D172" s="492"/>
      <c r="E172" s="480"/>
      <c r="F172" s="480"/>
      <c r="G172" s="480"/>
      <c r="H172" s="480"/>
      <c r="I172" s="163" t="s">
        <v>16</v>
      </c>
      <c r="J172" s="496"/>
      <c r="K172" s="61" t="s">
        <v>12</v>
      </c>
      <c r="L172" s="164">
        <v>0</v>
      </c>
      <c r="M172" s="164">
        <v>33.64</v>
      </c>
      <c r="N172" s="164">
        <v>199.816</v>
      </c>
      <c r="O172" s="164">
        <v>195.28700000000001</v>
      </c>
      <c r="P172" s="164"/>
      <c r="Q172" s="36">
        <f t="shared" si="81"/>
        <v>428.74299999999999</v>
      </c>
      <c r="R172" s="340"/>
    </row>
    <row r="173" spans="1:18" s="12" customFormat="1" ht="25.5">
      <c r="A173" s="333"/>
      <c r="B173" s="480"/>
      <c r="C173" s="492"/>
      <c r="D173" s="492"/>
      <c r="E173" s="480"/>
      <c r="F173" s="480"/>
      <c r="G173" s="480"/>
      <c r="H173" s="480"/>
      <c r="I173" s="163" t="s">
        <v>29</v>
      </c>
      <c r="J173" s="496"/>
      <c r="K173" s="61" t="s">
        <v>35</v>
      </c>
      <c r="L173" s="164">
        <v>0</v>
      </c>
      <c r="M173" s="164">
        <v>34.197000000000003</v>
      </c>
      <c r="N173" s="164">
        <v>405.05900000000003</v>
      </c>
      <c r="O173" s="164">
        <v>474.15300000000002</v>
      </c>
      <c r="P173" s="164"/>
      <c r="Q173" s="36">
        <f t="shared" si="81"/>
        <v>913.40899999999999</v>
      </c>
      <c r="R173" s="340"/>
    </row>
    <row r="174" spans="1:18" s="12" customFormat="1" ht="25.5">
      <c r="A174" s="333"/>
      <c r="B174" s="480"/>
      <c r="C174" s="492"/>
      <c r="D174" s="492"/>
      <c r="E174" s="480"/>
      <c r="F174" s="480"/>
      <c r="G174" s="480"/>
      <c r="H174" s="480"/>
      <c r="I174" s="59" t="s">
        <v>25</v>
      </c>
      <c r="J174" s="496"/>
      <c r="K174" s="51" t="s">
        <v>94</v>
      </c>
      <c r="L174" s="75">
        <f>L175</f>
        <v>0</v>
      </c>
      <c r="M174" s="75">
        <f>M175</f>
        <v>0</v>
      </c>
      <c r="N174" s="75">
        <f>N175</f>
        <v>2.5070000000000001</v>
      </c>
      <c r="O174" s="75">
        <f>O175</f>
        <v>1.2</v>
      </c>
      <c r="P174" s="75"/>
      <c r="Q174" s="36">
        <f t="shared" si="81"/>
        <v>3.7069999999999999</v>
      </c>
      <c r="R174" s="340"/>
    </row>
    <row r="175" spans="1:18" s="12" customFormat="1" ht="15">
      <c r="A175" s="333"/>
      <c r="B175" s="480"/>
      <c r="C175" s="492"/>
      <c r="D175" s="492"/>
      <c r="E175" s="480"/>
      <c r="F175" s="480"/>
      <c r="G175" s="480"/>
      <c r="H175" s="480"/>
      <c r="I175" s="163" t="s">
        <v>16</v>
      </c>
      <c r="J175" s="496"/>
      <c r="K175" s="61" t="s">
        <v>12</v>
      </c>
      <c r="L175" s="164">
        <v>0</v>
      </c>
      <c r="M175" s="164">
        <v>0</v>
      </c>
      <c r="N175" s="164">
        <v>2.5070000000000001</v>
      </c>
      <c r="O175" s="164">
        <v>1.2</v>
      </c>
      <c r="P175" s="164"/>
      <c r="Q175" s="36">
        <f t="shared" si="81"/>
        <v>3.7069999999999999</v>
      </c>
      <c r="R175" s="340"/>
    </row>
    <row r="176" spans="1:18" s="12" customFormat="1" ht="51">
      <c r="A176" s="333"/>
      <c r="B176" s="480"/>
      <c r="C176" s="492"/>
      <c r="D176" s="492"/>
      <c r="E176" s="480"/>
      <c r="F176" s="480"/>
      <c r="G176" s="480"/>
      <c r="H176" s="480"/>
      <c r="I176" s="163" t="s">
        <v>59</v>
      </c>
      <c r="J176" s="496"/>
      <c r="K176" s="51" t="s">
        <v>62</v>
      </c>
      <c r="L176" s="75">
        <f>L177</f>
        <v>0</v>
      </c>
      <c r="M176" s="75">
        <f t="shared" ref="M176:Q176" si="82">M177</f>
        <v>17.603000000000002</v>
      </c>
      <c r="N176" s="75">
        <f t="shared" si="82"/>
        <v>33.655999999999999</v>
      </c>
      <c r="O176" s="75">
        <f t="shared" si="82"/>
        <v>26.6</v>
      </c>
      <c r="P176" s="75"/>
      <c r="Q176" s="75">
        <f t="shared" si="82"/>
        <v>77.859000000000009</v>
      </c>
      <c r="R176" s="340"/>
    </row>
    <row r="177" spans="1:18" s="12" customFormat="1" ht="25.5">
      <c r="A177" s="333"/>
      <c r="B177" s="480"/>
      <c r="C177" s="492"/>
      <c r="D177" s="492"/>
      <c r="E177" s="480"/>
      <c r="F177" s="480"/>
      <c r="G177" s="480"/>
      <c r="H177" s="480"/>
      <c r="I177" s="163" t="s">
        <v>351</v>
      </c>
      <c r="J177" s="496"/>
      <c r="K177" s="61" t="s">
        <v>12</v>
      </c>
      <c r="L177" s="164">
        <v>0</v>
      </c>
      <c r="M177" s="164">
        <v>17.603000000000002</v>
      </c>
      <c r="N177" s="164">
        <v>33.655999999999999</v>
      </c>
      <c r="O177" s="164">
        <v>26.6</v>
      </c>
      <c r="P177" s="164"/>
      <c r="Q177" s="36">
        <f t="shared" si="81"/>
        <v>77.859000000000009</v>
      </c>
      <c r="R177" s="340"/>
    </row>
    <row r="178" spans="1:18" s="20" customFormat="1" ht="15">
      <c r="A178" s="495">
        <v>17</v>
      </c>
      <c r="B178" s="479" t="s">
        <v>328</v>
      </c>
      <c r="C178" s="492"/>
      <c r="D178" s="492"/>
      <c r="E178" s="480"/>
      <c r="F178" s="480"/>
      <c r="G178" s="480"/>
      <c r="H178" s="480"/>
      <c r="I178" s="201" t="s">
        <v>13</v>
      </c>
      <c r="J178" s="495">
        <v>451</v>
      </c>
      <c r="K178" s="251" t="s">
        <v>197</v>
      </c>
      <c r="L178" s="15">
        <f>L179</f>
        <v>0</v>
      </c>
      <c r="M178" s="15">
        <f t="shared" ref="M178:O178" si="83">M179</f>
        <v>0</v>
      </c>
      <c r="N178" s="15">
        <f t="shared" si="83"/>
        <v>0</v>
      </c>
      <c r="O178" s="15">
        <f t="shared" si="83"/>
        <v>30.652000000000001</v>
      </c>
      <c r="P178" s="15"/>
      <c r="Q178" s="15">
        <f>O178+N178+M178+L178</f>
        <v>30.652000000000001</v>
      </c>
      <c r="R178" s="8"/>
    </row>
    <row r="179" spans="1:18" s="20" customFormat="1" ht="38.25">
      <c r="A179" s="496"/>
      <c r="B179" s="480"/>
      <c r="C179" s="492"/>
      <c r="D179" s="492"/>
      <c r="E179" s="480"/>
      <c r="F179" s="480"/>
      <c r="G179" s="480"/>
      <c r="H179" s="480"/>
      <c r="I179" s="59" t="s">
        <v>153</v>
      </c>
      <c r="J179" s="496"/>
      <c r="K179" s="45" t="s">
        <v>12</v>
      </c>
      <c r="L179" s="53">
        <f t="shared" ref="L179:M179" si="84">L180</f>
        <v>0</v>
      </c>
      <c r="M179" s="53">
        <f t="shared" si="84"/>
        <v>0</v>
      </c>
      <c r="N179" s="53">
        <f>N180</f>
        <v>0</v>
      </c>
      <c r="O179" s="53">
        <f>O180</f>
        <v>30.652000000000001</v>
      </c>
      <c r="P179" s="53"/>
      <c r="Q179" s="36">
        <f>O179+N179+M179+L179</f>
        <v>30.652000000000001</v>
      </c>
      <c r="R179" s="340"/>
    </row>
    <row r="180" spans="1:18" s="20" customFormat="1" ht="25.5">
      <c r="A180" s="496"/>
      <c r="B180" s="481"/>
      <c r="C180" s="492"/>
      <c r="D180" s="492"/>
      <c r="E180" s="480"/>
      <c r="F180" s="480"/>
      <c r="G180" s="480"/>
      <c r="H180" s="480"/>
      <c r="I180" s="60" t="s">
        <v>16</v>
      </c>
      <c r="J180" s="496"/>
      <c r="K180" s="320" t="s">
        <v>12</v>
      </c>
      <c r="L180" s="35">
        <v>0</v>
      </c>
      <c r="M180" s="50">
        <v>0</v>
      </c>
      <c r="N180" s="50">
        <v>0</v>
      </c>
      <c r="O180" s="50">
        <v>30.652000000000001</v>
      </c>
      <c r="P180" s="50"/>
      <c r="Q180" s="36">
        <f>O180+N180+M180+L180</f>
        <v>30.652000000000001</v>
      </c>
      <c r="R180" s="340"/>
    </row>
    <row r="181" spans="1:18" s="19" customFormat="1" ht="14.25" customHeight="1">
      <c r="A181" s="495">
        <v>18</v>
      </c>
      <c r="B181" s="479" t="s">
        <v>305</v>
      </c>
      <c r="C181" s="492"/>
      <c r="D181" s="492"/>
      <c r="E181" s="480"/>
      <c r="F181" s="480"/>
      <c r="G181" s="480"/>
      <c r="H181" s="480"/>
      <c r="I181" s="201" t="s">
        <v>13</v>
      </c>
      <c r="J181" s="495">
        <v>454</v>
      </c>
      <c r="K181" s="48"/>
      <c r="L181" s="15">
        <f>L182</f>
        <v>0</v>
      </c>
      <c r="M181" s="15">
        <f t="shared" ref="M181:O181" si="85">M182</f>
        <v>42.484999999999999</v>
      </c>
      <c r="N181" s="15">
        <f t="shared" si="85"/>
        <v>105.28700000000001</v>
      </c>
      <c r="O181" s="15">
        <f t="shared" si="85"/>
        <v>173.35399999999998</v>
      </c>
      <c r="P181" s="15"/>
      <c r="Q181" s="15">
        <f>O181+N181+M181+L181</f>
        <v>321.12599999999998</v>
      </c>
      <c r="R181" s="13"/>
    </row>
    <row r="182" spans="1:18" s="19" customFormat="1" ht="40.5" customHeight="1">
      <c r="A182" s="496"/>
      <c r="B182" s="480"/>
      <c r="C182" s="492"/>
      <c r="D182" s="492"/>
      <c r="E182" s="480"/>
      <c r="F182" s="480"/>
      <c r="G182" s="480"/>
      <c r="H182" s="480"/>
      <c r="I182" s="67" t="s">
        <v>393</v>
      </c>
      <c r="J182" s="496"/>
      <c r="K182" s="45" t="s">
        <v>185</v>
      </c>
      <c r="L182" s="49">
        <f>L183+L187+L189</f>
        <v>0</v>
      </c>
      <c r="M182" s="399">
        <f t="shared" ref="M182:O182" si="86">M183+M187+M189</f>
        <v>42.484999999999999</v>
      </c>
      <c r="N182" s="399">
        <f t="shared" si="86"/>
        <v>105.28700000000001</v>
      </c>
      <c r="O182" s="399">
        <f t="shared" si="86"/>
        <v>173.35399999999998</v>
      </c>
      <c r="P182" s="436"/>
      <c r="Q182" s="36">
        <f t="shared" ref="Q182:Q188" si="87">O182+N182+M182+L182</f>
        <v>321.12599999999998</v>
      </c>
      <c r="R182" s="37"/>
    </row>
    <row r="183" spans="1:18" s="12" customFormat="1" ht="51">
      <c r="A183" s="496"/>
      <c r="B183" s="480"/>
      <c r="C183" s="492"/>
      <c r="D183" s="492"/>
      <c r="E183" s="480"/>
      <c r="F183" s="480"/>
      <c r="G183" s="480"/>
      <c r="H183" s="480"/>
      <c r="I183" s="67" t="s">
        <v>200</v>
      </c>
      <c r="J183" s="496"/>
      <c r="K183" s="45" t="s">
        <v>10</v>
      </c>
      <c r="L183" s="36">
        <f>L184+L185+L186</f>
        <v>0</v>
      </c>
      <c r="M183" s="36">
        <f t="shared" ref="M183:O183" si="88">M184+M185+M186</f>
        <v>36.685000000000002</v>
      </c>
      <c r="N183" s="36">
        <f t="shared" si="88"/>
        <v>105.28700000000001</v>
      </c>
      <c r="O183" s="36">
        <f t="shared" si="88"/>
        <v>110.877</v>
      </c>
      <c r="P183" s="36"/>
      <c r="Q183" s="36">
        <f t="shared" si="87"/>
        <v>252.84899999999999</v>
      </c>
      <c r="R183" s="340"/>
    </row>
    <row r="184" spans="1:18" s="12" customFormat="1" ht="15.75" customHeight="1">
      <c r="A184" s="496"/>
      <c r="B184" s="480"/>
      <c r="C184" s="492"/>
      <c r="D184" s="492"/>
      <c r="E184" s="480"/>
      <c r="F184" s="480"/>
      <c r="G184" s="480"/>
      <c r="H184" s="480"/>
      <c r="I184" s="64" t="s">
        <v>16</v>
      </c>
      <c r="J184" s="496"/>
      <c r="K184" s="320" t="s">
        <v>12</v>
      </c>
      <c r="L184" s="35">
        <v>0</v>
      </c>
      <c r="M184" s="35">
        <v>19.593</v>
      </c>
      <c r="N184" s="50">
        <v>105.28700000000001</v>
      </c>
      <c r="O184" s="50">
        <v>110.877</v>
      </c>
      <c r="P184" s="50"/>
      <c r="Q184" s="36">
        <f>O184+N184+M184+L184</f>
        <v>235.75699999999998</v>
      </c>
      <c r="R184" s="340"/>
    </row>
    <row r="185" spans="1:18" s="12" customFormat="1" ht="38.25">
      <c r="A185" s="496"/>
      <c r="B185" s="480"/>
      <c r="C185" s="492"/>
      <c r="D185" s="492"/>
      <c r="E185" s="480"/>
      <c r="F185" s="480"/>
      <c r="G185" s="480"/>
      <c r="H185" s="480"/>
      <c r="I185" s="64" t="s">
        <v>634</v>
      </c>
      <c r="J185" s="496"/>
      <c r="K185" s="320" t="s">
        <v>24</v>
      </c>
      <c r="L185" s="35">
        <v>0</v>
      </c>
      <c r="M185" s="35">
        <v>15.007999999999999</v>
      </c>
      <c r="N185" s="35">
        <v>0</v>
      </c>
      <c r="O185" s="35">
        <v>0</v>
      </c>
      <c r="P185" s="35"/>
      <c r="Q185" s="36">
        <f t="shared" si="87"/>
        <v>15.007999999999999</v>
      </c>
      <c r="R185" s="340"/>
    </row>
    <row r="186" spans="1:18" s="12" customFormat="1" ht="38.25">
      <c r="A186" s="496"/>
      <c r="B186" s="480"/>
      <c r="C186" s="492"/>
      <c r="D186" s="492"/>
      <c r="E186" s="480"/>
      <c r="F186" s="480"/>
      <c r="G186" s="480"/>
      <c r="H186" s="480"/>
      <c r="I186" s="46" t="s">
        <v>18</v>
      </c>
      <c r="J186" s="496"/>
      <c r="K186" s="320" t="s">
        <v>17</v>
      </c>
      <c r="L186" s="35">
        <v>0</v>
      </c>
      <c r="M186" s="35">
        <v>2.0840000000000001</v>
      </c>
      <c r="N186" s="35">
        <v>0</v>
      </c>
      <c r="O186" s="35">
        <v>0</v>
      </c>
      <c r="P186" s="35"/>
      <c r="Q186" s="36">
        <f t="shared" si="87"/>
        <v>2.0840000000000001</v>
      </c>
      <c r="R186" s="340"/>
    </row>
    <row r="187" spans="1:18" s="12" customFormat="1" ht="25.5">
      <c r="A187" s="496"/>
      <c r="B187" s="480"/>
      <c r="C187" s="492"/>
      <c r="D187" s="492"/>
      <c r="E187" s="480"/>
      <c r="F187" s="480"/>
      <c r="G187" s="480"/>
      <c r="H187" s="480"/>
      <c r="I187" s="34" t="s">
        <v>196</v>
      </c>
      <c r="J187" s="496"/>
      <c r="K187" s="45" t="s">
        <v>38</v>
      </c>
      <c r="L187" s="53">
        <f t="shared" ref="L187:M187" si="89">L188</f>
        <v>0</v>
      </c>
      <c r="M187" s="53">
        <f t="shared" si="89"/>
        <v>0</v>
      </c>
      <c r="N187" s="53">
        <f>N188</f>
        <v>0</v>
      </c>
      <c r="O187" s="53">
        <f>O188</f>
        <v>62.476999999999997</v>
      </c>
      <c r="P187" s="53"/>
      <c r="Q187" s="36">
        <f t="shared" si="87"/>
        <v>62.476999999999997</v>
      </c>
      <c r="R187" s="340"/>
    </row>
    <row r="188" spans="1:18" s="12" customFormat="1" ht="81.75" customHeight="1">
      <c r="A188" s="498"/>
      <c r="B188" s="480"/>
      <c r="C188" s="492"/>
      <c r="D188" s="492"/>
      <c r="E188" s="480"/>
      <c r="F188" s="480"/>
      <c r="G188" s="480"/>
      <c r="H188" s="480"/>
      <c r="I188" s="64" t="s">
        <v>16</v>
      </c>
      <c r="J188" s="498"/>
      <c r="K188" s="320" t="s">
        <v>12</v>
      </c>
      <c r="L188" s="35">
        <v>0</v>
      </c>
      <c r="M188" s="35">
        <v>0</v>
      </c>
      <c r="N188" s="66">
        <v>0</v>
      </c>
      <c r="O188" s="50">
        <v>62.476999999999997</v>
      </c>
      <c r="P188" s="50"/>
      <c r="Q188" s="36">
        <f t="shared" si="87"/>
        <v>62.476999999999997</v>
      </c>
      <c r="R188" s="340"/>
    </row>
    <row r="189" spans="1:18" s="12" customFormat="1" ht="63.75">
      <c r="A189" s="333"/>
      <c r="B189" s="480"/>
      <c r="C189" s="492"/>
      <c r="D189" s="492"/>
      <c r="E189" s="480"/>
      <c r="F189" s="480"/>
      <c r="G189" s="480"/>
      <c r="H189" s="480"/>
      <c r="I189" s="67" t="s">
        <v>648</v>
      </c>
      <c r="J189" s="333"/>
      <c r="K189" s="45" t="s">
        <v>647</v>
      </c>
      <c r="L189" s="36">
        <f>L190</f>
        <v>0</v>
      </c>
      <c r="M189" s="36">
        <f t="shared" ref="M189:O189" si="90">M190</f>
        <v>5.8</v>
      </c>
      <c r="N189" s="36">
        <f t="shared" si="90"/>
        <v>0</v>
      </c>
      <c r="O189" s="36">
        <f t="shared" si="90"/>
        <v>0</v>
      </c>
      <c r="P189" s="36"/>
      <c r="Q189" s="36">
        <f>L189+M189+N189+O189</f>
        <v>5.8</v>
      </c>
      <c r="R189" s="340"/>
    </row>
    <row r="190" spans="1:18" s="12" customFormat="1" ht="15">
      <c r="A190" s="393"/>
      <c r="B190" s="481"/>
      <c r="C190" s="492"/>
      <c r="D190" s="492"/>
      <c r="E190" s="480"/>
      <c r="F190" s="480"/>
      <c r="G190" s="480"/>
      <c r="H190" s="480"/>
      <c r="I190" s="67"/>
      <c r="J190" s="393"/>
      <c r="K190" s="320" t="s">
        <v>666</v>
      </c>
      <c r="L190" s="36">
        <v>0</v>
      </c>
      <c r="M190" s="36">
        <v>5.8</v>
      </c>
      <c r="N190" s="53">
        <v>0</v>
      </c>
      <c r="O190" s="53">
        <v>0</v>
      </c>
      <c r="P190" s="53"/>
      <c r="Q190" s="52">
        <f>L190+M190+N190+O190</f>
        <v>5.8</v>
      </c>
      <c r="R190" s="394"/>
    </row>
    <row r="191" spans="1:18" s="12" customFormat="1" ht="33" customHeight="1">
      <c r="A191" s="393"/>
      <c r="B191" s="552" t="s">
        <v>352</v>
      </c>
      <c r="C191" s="492"/>
      <c r="D191" s="492"/>
      <c r="E191" s="480"/>
      <c r="F191" s="480"/>
      <c r="G191" s="480"/>
      <c r="H191" s="480"/>
      <c r="I191" s="201" t="s">
        <v>13</v>
      </c>
      <c r="J191" s="402"/>
      <c r="K191" s="33" t="s">
        <v>185</v>
      </c>
      <c r="L191" s="15">
        <v>0</v>
      </c>
      <c r="M191" s="15">
        <v>0</v>
      </c>
      <c r="N191" s="99">
        <v>0</v>
      </c>
      <c r="O191" s="99">
        <v>0</v>
      </c>
      <c r="P191" s="99"/>
      <c r="Q191" s="206">
        <v>0</v>
      </c>
      <c r="R191" s="8"/>
    </row>
    <row r="192" spans="1:18" s="166" customFormat="1" ht="55.5" customHeight="1">
      <c r="A192" s="160">
        <v>19</v>
      </c>
      <c r="B192" s="554"/>
      <c r="C192" s="492"/>
      <c r="D192" s="492"/>
      <c r="E192" s="480"/>
      <c r="F192" s="480"/>
      <c r="G192" s="480"/>
      <c r="H192" s="480"/>
      <c r="I192" s="69"/>
      <c r="J192" s="160"/>
      <c r="K192" s="165"/>
      <c r="L192" s="65"/>
      <c r="M192" s="66"/>
      <c r="N192" s="66"/>
      <c r="O192" s="66"/>
      <c r="P192" s="66"/>
      <c r="Q192" s="70"/>
      <c r="R192" s="159"/>
    </row>
    <row r="193" spans="1:18" s="12" customFormat="1" ht="15">
      <c r="A193" s="495">
        <v>20</v>
      </c>
      <c r="B193" s="479" t="s">
        <v>303</v>
      </c>
      <c r="C193" s="492"/>
      <c r="D193" s="492"/>
      <c r="E193" s="480"/>
      <c r="F193" s="480"/>
      <c r="G193" s="480"/>
      <c r="H193" s="480"/>
      <c r="I193" s="201" t="s">
        <v>13</v>
      </c>
      <c r="J193" s="495">
        <v>456</v>
      </c>
      <c r="K193" s="10"/>
      <c r="L193" s="15">
        <f>L194</f>
        <v>0</v>
      </c>
      <c r="M193" s="15">
        <f t="shared" ref="M193:O193" si="91">M194</f>
        <v>34.19</v>
      </c>
      <c r="N193" s="15">
        <f t="shared" si="91"/>
        <v>87.361999999999995</v>
      </c>
      <c r="O193" s="15">
        <f t="shared" si="91"/>
        <v>80.442999999999998</v>
      </c>
      <c r="P193" s="15"/>
      <c r="Q193" s="15">
        <f t="shared" ref="Q193:Q202" si="92">O193+N193+M193+L193</f>
        <v>201.995</v>
      </c>
      <c r="R193" s="8"/>
    </row>
    <row r="194" spans="1:18" s="12" customFormat="1" ht="25.5">
      <c r="A194" s="496"/>
      <c r="B194" s="480"/>
      <c r="C194" s="492"/>
      <c r="D194" s="492"/>
      <c r="E194" s="480"/>
      <c r="F194" s="480"/>
      <c r="G194" s="480"/>
      <c r="H194" s="480"/>
      <c r="I194" s="34" t="s">
        <v>201</v>
      </c>
      <c r="J194" s="496"/>
      <c r="K194" s="45" t="s">
        <v>202</v>
      </c>
      <c r="L194" s="53">
        <f>L195+L199+L201</f>
        <v>0</v>
      </c>
      <c r="M194" s="53">
        <f t="shared" ref="M194:Q194" si="93">M195+M199+M201</f>
        <v>34.19</v>
      </c>
      <c r="N194" s="53">
        <f t="shared" si="93"/>
        <v>87.361999999999995</v>
      </c>
      <c r="O194" s="53">
        <f t="shared" si="93"/>
        <v>80.442999999999998</v>
      </c>
      <c r="P194" s="53"/>
      <c r="Q194" s="53">
        <f t="shared" si="93"/>
        <v>201.995</v>
      </c>
      <c r="R194" s="340"/>
    </row>
    <row r="195" spans="1:18" s="20" customFormat="1" ht="76.5">
      <c r="A195" s="496"/>
      <c r="B195" s="480"/>
      <c r="C195" s="492"/>
      <c r="D195" s="492"/>
      <c r="E195" s="480"/>
      <c r="F195" s="480"/>
      <c r="G195" s="480"/>
      <c r="H195" s="480"/>
      <c r="I195" s="34" t="s">
        <v>64</v>
      </c>
      <c r="J195" s="496"/>
      <c r="K195" s="45" t="s">
        <v>10</v>
      </c>
      <c r="L195" s="36">
        <f>L196+L197+L198</f>
        <v>0</v>
      </c>
      <c r="M195" s="36">
        <f t="shared" ref="M195:O195" si="94">M196+M197+M198</f>
        <v>22.311999999999998</v>
      </c>
      <c r="N195" s="36">
        <f t="shared" si="94"/>
        <v>47.66</v>
      </c>
      <c r="O195" s="36">
        <f t="shared" si="94"/>
        <v>56.442999999999998</v>
      </c>
      <c r="P195" s="36"/>
      <c r="Q195" s="36">
        <f t="shared" si="92"/>
        <v>126.41499999999999</v>
      </c>
      <c r="R195" s="340"/>
    </row>
    <row r="196" spans="1:18" s="20" customFormat="1" ht="15">
      <c r="A196" s="496"/>
      <c r="B196" s="480"/>
      <c r="C196" s="492"/>
      <c r="D196" s="492"/>
      <c r="E196" s="480"/>
      <c r="F196" s="480"/>
      <c r="G196" s="480"/>
      <c r="H196" s="480"/>
      <c r="I196" s="64" t="s">
        <v>16</v>
      </c>
      <c r="J196" s="496"/>
      <c r="K196" s="320" t="s">
        <v>12</v>
      </c>
      <c r="L196" s="50">
        <v>0</v>
      </c>
      <c r="M196" s="50">
        <v>14.253</v>
      </c>
      <c r="N196" s="50">
        <v>47.66</v>
      </c>
      <c r="O196" s="50">
        <v>56.442999999999998</v>
      </c>
      <c r="P196" s="50"/>
      <c r="Q196" s="36">
        <f t="shared" si="92"/>
        <v>118.35599999999999</v>
      </c>
      <c r="R196" s="340"/>
    </row>
    <row r="197" spans="1:18" s="20" customFormat="1" ht="51">
      <c r="A197" s="496"/>
      <c r="B197" s="480"/>
      <c r="C197" s="492"/>
      <c r="D197" s="492"/>
      <c r="E197" s="480"/>
      <c r="F197" s="480"/>
      <c r="G197" s="480"/>
      <c r="H197" s="480"/>
      <c r="I197" s="64" t="s">
        <v>632</v>
      </c>
      <c r="J197" s="496"/>
      <c r="K197" s="320" t="s">
        <v>66</v>
      </c>
      <c r="L197" s="50">
        <v>0</v>
      </c>
      <c r="M197" s="50">
        <v>6.4989999999999997</v>
      </c>
      <c r="N197" s="50">
        <v>0</v>
      </c>
      <c r="O197" s="50">
        <v>0</v>
      </c>
      <c r="P197" s="50"/>
      <c r="Q197" s="36">
        <f t="shared" si="92"/>
        <v>6.4989999999999997</v>
      </c>
      <c r="R197" s="340"/>
    </row>
    <row r="198" spans="1:18" s="20" customFormat="1" ht="38.25">
      <c r="A198" s="496"/>
      <c r="B198" s="480"/>
      <c r="C198" s="492"/>
      <c r="D198" s="492"/>
      <c r="E198" s="480"/>
      <c r="F198" s="480"/>
      <c r="G198" s="480"/>
      <c r="H198" s="480"/>
      <c r="I198" s="46" t="s">
        <v>18</v>
      </c>
      <c r="J198" s="496"/>
      <c r="K198" s="320" t="s">
        <v>17</v>
      </c>
      <c r="L198" s="50">
        <v>0</v>
      </c>
      <c r="M198" s="50">
        <v>1.56</v>
      </c>
      <c r="N198" s="50">
        <v>0</v>
      </c>
      <c r="O198" s="50">
        <v>0</v>
      </c>
      <c r="P198" s="50"/>
      <c r="Q198" s="36">
        <f t="shared" si="92"/>
        <v>1.56</v>
      </c>
      <c r="R198" s="340"/>
    </row>
    <row r="199" spans="1:18" s="20" customFormat="1" ht="25.5">
      <c r="A199" s="496"/>
      <c r="B199" s="480"/>
      <c r="C199" s="492"/>
      <c r="D199" s="492"/>
      <c r="E199" s="480"/>
      <c r="F199" s="480"/>
      <c r="G199" s="480"/>
      <c r="H199" s="480"/>
      <c r="I199" s="67" t="s">
        <v>353</v>
      </c>
      <c r="J199" s="496"/>
      <c r="K199" s="45" t="s">
        <v>37</v>
      </c>
      <c r="L199" s="53">
        <f>L200</f>
        <v>0</v>
      </c>
      <c r="M199" s="53">
        <f>M200</f>
        <v>11.878</v>
      </c>
      <c r="N199" s="53">
        <f>N200</f>
        <v>17.358000000000001</v>
      </c>
      <c r="O199" s="53">
        <f>O200</f>
        <v>24</v>
      </c>
      <c r="P199" s="53"/>
      <c r="Q199" s="36">
        <f t="shared" si="92"/>
        <v>53.236000000000004</v>
      </c>
      <c r="R199" s="340"/>
    </row>
    <row r="200" spans="1:18" s="20" customFormat="1" ht="15">
      <c r="A200" s="496"/>
      <c r="B200" s="480"/>
      <c r="C200" s="492"/>
      <c r="D200" s="492"/>
      <c r="E200" s="480"/>
      <c r="F200" s="480"/>
      <c r="G200" s="480"/>
      <c r="H200" s="480"/>
      <c r="I200" s="64" t="s">
        <v>16</v>
      </c>
      <c r="J200" s="496"/>
      <c r="K200" s="320" t="s">
        <v>12</v>
      </c>
      <c r="L200" s="50">
        <v>0</v>
      </c>
      <c r="M200" s="50">
        <v>11.878</v>
      </c>
      <c r="N200" s="50">
        <v>17.358000000000001</v>
      </c>
      <c r="O200" s="50">
        <v>24</v>
      </c>
      <c r="P200" s="50"/>
      <c r="Q200" s="36">
        <f t="shared" si="92"/>
        <v>53.236000000000004</v>
      </c>
      <c r="R200" s="340"/>
    </row>
    <row r="201" spans="1:18" s="20" customFormat="1" ht="25.5">
      <c r="A201" s="496"/>
      <c r="B201" s="480"/>
      <c r="C201" s="492"/>
      <c r="D201" s="492"/>
      <c r="E201" s="480"/>
      <c r="F201" s="480"/>
      <c r="G201" s="480"/>
      <c r="H201" s="480"/>
      <c r="I201" s="67" t="s">
        <v>25</v>
      </c>
      <c r="J201" s="496"/>
      <c r="K201" s="45" t="s">
        <v>38</v>
      </c>
      <c r="L201" s="53">
        <f>L202</f>
        <v>0</v>
      </c>
      <c r="M201" s="53">
        <f>M202</f>
        <v>0</v>
      </c>
      <c r="N201" s="53">
        <f>N202</f>
        <v>22.344000000000001</v>
      </c>
      <c r="O201" s="53">
        <f>O202</f>
        <v>0</v>
      </c>
      <c r="P201" s="53"/>
      <c r="Q201" s="36">
        <f t="shared" si="92"/>
        <v>22.344000000000001</v>
      </c>
      <c r="R201" s="340"/>
    </row>
    <row r="202" spans="1:18" s="20" customFormat="1" ht="15">
      <c r="A202" s="496"/>
      <c r="B202" s="480"/>
      <c r="C202" s="492"/>
      <c r="D202" s="492"/>
      <c r="E202" s="480"/>
      <c r="F202" s="480"/>
      <c r="G202" s="480"/>
      <c r="H202" s="480"/>
      <c r="I202" s="64" t="s">
        <v>16</v>
      </c>
      <c r="J202" s="496"/>
      <c r="K202" s="320" t="s">
        <v>12</v>
      </c>
      <c r="L202" s="50">
        <v>0</v>
      </c>
      <c r="M202" s="50">
        <v>0</v>
      </c>
      <c r="N202" s="50">
        <v>22.344000000000001</v>
      </c>
      <c r="O202" s="50">
        <v>0</v>
      </c>
      <c r="P202" s="50"/>
      <c r="Q202" s="36">
        <f t="shared" si="92"/>
        <v>22.344000000000001</v>
      </c>
      <c r="R202" s="340"/>
    </row>
    <row r="203" spans="1:18" s="20" customFormat="1" ht="15" customHeight="1">
      <c r="A203" s="495">
        <v>21</v>
      </c>
      <c r="B203" s="479" t="s">
        <v>301</v>
      </c>
      <c r="C203" s="492"/>
      <c r="D203" s="492"/>
      <c r="E203" s="480"/>
      <c r="F203" s="480"/>
      <c r="G203" s="480"/>
      <c r="H203" s="480"/>
      <c r="I203" s="201" t="s">
        <v>13</v>
      </c>
      <c r="J203" s="495">
        <v>456</v>
      </c>
      <c r="K203" s="10"/>
      <c r="L203" s="15">
        <f t="shared" ref="L203:O203" si="95">L204</f>
        <v>0</v>
      </c>
      <c r="M203" s="15">
        <f t="shared" si="95"/>
        <v>20.523</v>
      </c>
      <c r="N203" s="15">
        <f t="shared" si="95"/>
        <v>44.552</v>
      </c>
      <c r="O203" s="15">
        <f t="shared" si="95"/>
        <v>72.515000000000001</v>
      </c>
      <c r="P203" s="15"/>
      <c r="Q203" s="15">
        <f t="shared" ref="Q203:Q210" si="96">O203+N203+M203+L203</f>
        <v>137.59</v>
      </c>
      <c r="R203" s="8"/>
    </row>
    <row r="204" spans="1:18" s="20" customFormat="1" ht="25.5">
      <c r="A204" s="496"/>
      <c r="B204" s="480"/>
      <c r="C204" s="492"/>
      <c r="D204" s="492"/>
      <c r="E204" s="480"/>
      <c r="F204" s="480"/>
      <c r="G204" s="480"/>
      <c r="H204" s="480"/>
      <c r="I204" s="67" t="s">
        <v>67</v>
      </c>
      <c r="J204" s="496"/>
      <c r="K204" s="45" t="s">
        <v>26</v>
      </c>
      <c r="L204" s="53">
        <f>L205+L206+L207</f>
        <v>0</v>
      </c>
      <c r="M204" s="53">
        <f>M205+M206+M207+M208</f>
        <v>20.523</v>
      </c>
      <c r="N204" s="53">
        <f t="shared" ref="N204:Q204" si="97">N205+N206+N207+N208</f>
        <v>44.552</v>
      </c>
      <c r="O204" s="53">
        <f t="shared" si="97"/>
        <v>72.515000000000001</v>
      </c>
      <c r="P204" s="53"/>
      <c r="Q204" s="53">
        <f t="shared" si="97"/>
        <v>137.59</v>
      </c>
      <c r="R204" s="340"/>
    </row>
    <row r="205" spans="1:18" s="20" customFormat="1" ht="14.25" customHeight="1">
      <c r="A205" s="496"/>
      <c r="B205" s="480"/>
      <c r="C205" s="492"/>
      <c r="D205" s="492"/>
      <c r="E205" s="480"/>
      <c r="F205" s="480"/>
      <c r="G205" s="480"/>
      <c r="H205" s="480"/>
      <c r="I205" s="64" t="s">
        <v>16</v>
      </c>
      <c r="J205" s="496"/>
      <c r="K205" s="320" t="s">
        <v>12</v>
      </c>
      <c r="L205" s="50">
        <v>0</v>
      </c>
      <c r="M205" s="50">
        <v>1.659</v>
      </c>
      <c r="N205" s="50">
        <v>44.552</v>
      </c>
      <c r="O205" s="50">
        <v>54.482999999999997</v>
      </c>
      <c r="P205" s="50"/>
      <c r="Q205" s="36">
        <f t="shared" si="96"/>
        <v>100.694</v>
      </c>
      <c r="R205" s="340"/>
    </row>
    <row r="206" spans="1:18" s="20" customFormat="1" ht="51">
      <c r="A206" s="496"/>
      <c r="B206" s="480"/>
      <c r="C206" s="492"/>
      <c r="D206" s="492"/>
      <c r="E206" s="480"/>
      <c r="F206" s="480"/>
      <c r="G206" s="480"/>
      <c r="H206" s="480"/>
      <c r="I206" s="64" t="s">
        <v>632</v>
      </c>
      <c r="J206" s="333"/>
      <c r="K206" s="320" t="s">
        <v>66</v>
      </c>
      <c r="L206" s="50">
        <v>0</v>
      </c>
      <c r="M206" s="50">
        <v>16.491</v>
      </c>
      <c r="N206" s="50">
        <v>0</v>
      </c>
      <c r="O206" s="50">
        <v>0</v>
      </c>
      <c r="P206" s="50"/>
      <c r="Q206" s="36">
        <f t="shared" si="96"/>
        <v>16.491</v>
      </c>
      <c r="R206" s="340"/>
    </row>
    <row r="207" spans="1:18" s="20" customFormat="1" ht="38.25">
      <c r="A207" s="498"/>
      <c r="B207" s="480"/>
      <c r="C207" s="492"/>
      <c r="D207" s="492"/>
      <c r="E207" s="480"/>
      <c r="F207" s="480"/>
      <c r="G207" s="480"/>
      <c r="H207" s="480"/>
      <c r="I207" s="46" t="s">
        <v>18</v>
      </c>
      <c r="J207" s="333"/>
      <c r="K207" s="320" t="s">
        <v>17</v>
      </c>
      <c r="L207" s="50">
        <v>0</v>
      </c>
      <c r="M207" s="50">
        <v>2.3730000000000002</v>
      </c>
      <c r="N207" s="50">
        <v>0</v>
      </c>
      <c r="O207" s="50">
        <v>0</v>
      </c>
      <c r="P207" s="50"/>
      <c r="Q207" s="36">
        <f t="shared" si="96"/>
        <v>2.3730000000000002</v>
      </c>
      <c r="R207" s="340"/>
    </row>
    <row r="208" spans="1:18" s="20" customFormat="1" ht="38.25">
      <c r="A208" s="393"/>
      <c r="B208" s="480"/>
      <c r="C208" s="492"/>
      <c r="D208" s="492"/>
      <c r="E208" s="480"/>
      <c r="F208" s="480"/>
      <c r="G208" s="480"/>
      <c r="H208" s="480"/>
      <c r="I208" s="116" t="s">
        <v>60</v>
      </c>
      <c r="J208" s="393"/>
      <c r="K208" s="113" t="s">
        <v>48</v>
      </c>
      <c r="L208" s="53">
        <f>L209</f>
        <v>0</v>
      </c>
      <c r="M208" s="53">
        <f t="shared" ref="M208:O208" si="98">M209</f>
        <v>0</v>
      </c>
      <c r="N208" s="53">
        <f t="shared" si="98"/>
        <v>0</v>
      </c>
      <c r="O208" s="53">
        <f t="shared" si="98"/>
        <v>18.032</v>
      </c>
      <c r="P208" s="53"/>
      <c r="Q208" s="368">
        <f>L208+M208+N208+O208</f>
        <v>18.032</v>
      </c>
      <c r="R208" s="394"/>
    </row>
    <row r="209" spans="1:18" s="20" customFormat="1" ht="15">
      <c r="A209" s="393"/>
      <c r="B209" s="481"/>
      <c r="C209" s="492"/>
      <c r="D209" s="492"/>
      <c r="E209" s="480"/>
      <c r="F209" s="480"/>
      <c r="G209" s="480"/>
      <c r="H209" s="480"/>
      <c r="I209" s="64" t="s">
        <v>16</v>
      </c>
      <c r="J209" s="393"/>
      <c r="K209" s="320" t="s">
        <v>12</v>
      </c>
      <c r="L209" s="50">
        <v>0</v>
      </c>
      <c r="M209" s="50">
        <v>0</v>
      </c>
      <c r="N209" s="50">
        <v>0</v>
      </c>
      <c r="O209" s="50">
        <v>18.032</v>
      </c>
      <c r="P209" s="50"/>
      <c r="Q209" s="36">
        <f>L209+M209+N209+O209</f>
        <v>18.032</v>
      </c>
      <c r="R209" s="394"/>
    </row>
    <row r="210" spans="1:18" s="20" customFormat="1" ht="15" customHeight="1">
      <c r="A210" s="495">
        <v>22</v>
      </c>
      <c r="B210" s="479" t="s">
        <v>306</v>
      </c>
      <c r="C210" s="492"/>
      <c r="D210" s="492"/>
      <c r="E210" s="480"/>
      <c r="F210" s="480"/>
      <c r="G210" s="480"/>
      <c r="H210" s="480"/>
      <c r="I210" s="201" t="s">
        <v>13</v>
      </c>
      <c r="J210" s="495">
        <v>457</v>
      </c>
      <c r="K210" s="10"/>
      <c r="L210" s="15">
        <f>L211</f>
        <v>0</v>
      </c>
      <c r="M210" s="15">
        <f t="shared" ref="M210:O210" si="99">M211</f>
        <v>150.95000000000002</v>
      </c>
      <c r="N210" s="15">
        <f t="shared" si="99"/>
        <v>370.38600000000002</v>
      </c>
      <c r="O210" s="15">
        <f t="shared" si="99"/>
        <v>523.43200000000002</v>
      </c>
      <c r="P210" s="15"/>
      <c r="Q210" s="15">
        <f t="shared" si="96"/>
        <v>1044.768</v>
      </c>
      <c r="R210" s="8"/>
    </row>
    <row r="211" spans="1:18" s="20" customFormat="1" ht="38.25">
      <c r="A211" s="496"/>
      <c r="B211" s="480"/>
      <c r="C211" s="492"/>
      <c r="D211" s="492"/>
      <c r="E211" s="480"/>
      <c r="F211" s="480"/>
      <c r="G211" s="480"/>
      <c r="H211" s="480"/>
      <c r="I211" s="38" t="s">
        <v>203</v>
      </c>
      <c r="J211" s="496"/>
      <c r="K211" s="58">
        <v>457</v>
      </c>
      <c r="L211" s="36">
        <f>L212+L216+L220+L222</f>
        <v>0</v>
      </c>
      <c r="M211" s="36">
        <f>M212+M216+M220+M222+M224</f>
        <v>150.95000000000002</v>
      </c>
      <c r="N211" s="36">
        <f t="shared" ref="N211:O211" si="100">N212+N216+N220+N222</f>
        <v>370.38600000000002</v>
      </c>
      <c r="O211" s="36">
        <f t="shared" si="100"/>
        <v>523.43200000000002</v>
      </c>
      <c r="P211" s="36"/>
      <c r="Q211" s="36">
        <f>O211+N211+M211+L211</f>
        <v>1044.768</v>
      </c>
      <c r="R211" s="340"/>
    </row>
    <row r="212" spans="1:18" s="20" customFormat="1" ht="63.75">
      <c r="A212" s="496"/>
      <c r="B212" s="480"/>
      <c r="C212" s="492"/>
      <c r="D212" s="492"/>
      <c r="E212" s="480"/>
      <c r="F212" s="480"/>
      <c r="G212" s="480"/>
      <c r="H212" s="480"/>
      <c r="I212" s="34" t="s">
        <v>135</v>
      </c>
      <c r="J212" s="496"/>
      <c r="K212" s="58" t="s">
        <v>10</v>
      </c>
      <c r="L212" s="36">
        <f t="shared" ref="L212" si="101">L213</f>
        <v>0</v>
      </c>
      <c r="M212" s="36">
        <f>M213+M214+M215</f>
        <v>17.484000000000002</v>
      </c>
      <c r="N212" s="36">
        <f t="shared" ref="N212:Q212" si="102">N213+N214+N215</f>
        <v>48.145000000000003</v>
      </c>
      <c r="O212" s="36">
        <f t="shared" si="102"/>
        <v>42.112000000000002</v>
      </c>
      <c r="P212" s="36"/>
      <c r="Q212" s="36">
        <f t="shared" si="102"/>
        <v>107.741</v>
      </c>
      <c r="R212" s="340"/>
    </row>
    <row r="213" spans="1:18" s="20" customFormat="1" ht="15">
      <c r="A213" s="496"/>
      <c r="B213" s="480"/>
      <c r="C213" s="492"/>
      <c r="D213" s="492"/>
      <c r="E213" s="480"/>
      <c r="F213" s="480"/>
      <c r="G213" s="480"/>
      <c r="H213" s="480"/>
      <c r="I213" s="46" t="s">
        <v>16</v>
      </c>
      <c r="J213" s="496"/>
      <c r="K213" s="342" t="s">
        <v>12</v>
      </c>
      <c r="L213" s="50">
        <v>0</v>
      </c>
      <c r="M213" s="50">
        <v>8.4459999999999997</v>
      </c>
      <c r="N213" s="50">
        <v>48.145000000000003</v>
      </c>
      <c r="O213" s="50">
        <v>42.112000000000002</v>
      </c>
      <c r="P213" s="50"/>
      <c r="Q213" s="36">
        <f t="shared" ref="Q213:Q223" si="103">O213+N213+M213+L213</f>
        <v>98.703000000000003</v>
      </c>
      <c r="R213" s="340"/>
    </row>
    <row r="214" spans="1:18" s="20" customFormat="1" ht="51">
      <c r="A214" s="496"/>
      <c r="B214" s="480"/>
      <c r="C214" s="492"/>
      <c r="D214" s="492"/>
      <c r="E214" s="480"/>
      <c r="F214" s="480"/>
      <c r="G214" s="480"/>
      <c r="H214" s="480"/>
      <c r="I214" s="64" t="s">
        <v>632</v>
      </c>
      <c r="J214" s="496"/>
      <c r="K214" s="61" t="s">
        <v>66</v>
      </c>
      <c r="L214" s="50">
        <v>0</v>
      </c>
      <c r="M214" s="50">
        <v>8.0540000000000003</v>
      </c>
      <c r="N214" s="50">
        <v>0</v>
      </c>
      <c r="O214" s="50">
        <v>0</v>
      </c>
      <c r="P214" s="50"/>
      <c r="Q214" s="36">
        <f t="shared" si="103"/>
        <v>8.0540000000000003</v>
      </c>
      <c r="R214" s="394"/>
    </row>
    <row r="215" spans="1:18" s="20" customFormat="1" ht="38.25">
      <c r="A215" s="496"/>
      <c r="B215" s="480"/>
      <c r="C215" s="492"/>
      <c r="D215" s="492"/>
      <c r="E215" s="480"/>
      <c r="F215" s="480"/>
      <c r="G215" s="480"/>
      <c r="H215" s="480"/>
      <c r="I215" s="46" t="s">
        <v>18</v>
      </c>
      <c r="J215" s="496"/>
      <c r="K215" s="61" t="s">
        <v>17</v>
      </c>
      <c r="L215" s="50">
        <v>0</v>
      </c>
      <c r="M215" s="50">
        <v>0.98399999999999999</v>
      </c>
      <c r="N215" s="50">
        <v>0</v>
      </c>
      <c r="O215" s="50">
        <v>0</v>
      </c>
      <c r="P215" s="50"/>
      <c r="Q215" s="36">
        <f t="shared" si="103"/>
        <v>0.98399999999999999</v>
      </c>
      <c r="R215" s="394"/>
    </row>
    <row r="216" spans="1:18" s="20" customFormat="1" ht="15">
      <c r="A216" s="496"/>
      <c r="B216" s="480"/>
      <c r="C216" s="492"/>
      <c r="D216" s="492"/>
      <c r="E216" s="480"/>
      <c r="F216" s="480"/>
      <c r="G216" s="480"/>
      <c r="H216" s="480"/>
      <c r="I216" s="34" t="s">
        <v>69</v>
      </c>
      <c r="J216" s="496"/>
      <c r="K216" s="58" t="s">
        <v>26</v>
      </c>
      <c r="L216" s="36">
        <f>L217+L218+L219</f>
        <v>0</v>
      </c>
      <c r="M216" s="36">
        <f t="shared" ref="M216:O216" si="104">M217+M218+M219</f>
        <v>125.28400000000001</v>
      </c>
      <c r="N216" s="36">
        <f t="shared" si="104"/>
        <v>310.25900000000001</v>
      </c>
      <c r="O216" s="36">
        <f t="shared" si="104"/>
        <v>466.32</v>
      </c>
      <c r="P216" s="36"/>
      <c r="Q216" s="36">
        <f>Q217+Q218+Q219</f>
        <v>901.86300000000017</v>
      </c>
      <c r="R216" s="340"/>
    </row>
    <row r="217" spans="1:18" s="20" customFormat="1" ht="25.5">
      <c r="A217" s="496"/>
      <c r="B217" s="480"/>
      <c r="C217" s="492"/>
      <c r="D217" s="492"/>
      <c r="E217" s="480"/>
      <c r="F217" s="480"/>
      <c r="G217" s="480"/>
      <c r="H217" s="480"/>
      <c r="I217" s="46" t="s">
        <v>23</v>
      </c>
      <c r="J217" s="496"/>
      <c r="K217" s="342" t="s">
        <v>11</v>
      </c>
      <c r="L217" s="50">
        <v>0</v>
      </c>
      <c r="M217" s="50">
        <v>26.248000000000001</v>
      </c>
      <c r="N217" s="50">
        <v>0</v>
      </c>
      <c r="O217" s="50">
        <v>0.66900000000000004</v>
      </c>
      <c r="P217" s="50"/>
      <c r="Q217" s="36">
        <f t="shared" si="103"/>
        <v>26.917000000000002</v>
      </c>
      <c r="R217" s="340"/>
    </row>
    <row r="218" spans="1:18" s="20" customFormat="1" ht="15">
      <c r="A218" s="496"/>
      <c r="B218" s="480"/>
      <c r="C218" s="492"/>
      <c r="D218" s="492"/>
      <c r="E218" s="480"/>
      <c r="F218" s="480"/>
      <c r="G218" s="480"/>
      <c r="H218" s="480"/>
      <c r="I218" s="46" t="s">
        <v>16</v>
      </c>
      <c r="J218" s="496"/>
      <c r="K218" s="342" t="s">
        <v>12</v>
      </c>
      <c r="L218" s="50">
        <v>0</v>
      </c>
      <c r="M218" s="50">
        <v>87.397999999999996</v>
      </c>
      <c r="N218" s="50">
        <v>310.25900000000001</v>
      </c>
      <c r="O218" s="50">
        <v>465.65100000000001</v>
      </c>
      <c r="P218" s="50"/>
      <c r="Q218" s="36">
        <f>O218+N218+M218+L218</f>
        <v>863.30800000000011</v>
      </c>
      <c r="R218" s="340"/>
    </row>
    <row r="219" spans="1:18" s="20" customFormat="1" ht="38.25">
      <c r="A219" s="496"/>
      <c r="B219" s="480"/>
      <c r="C219" s="492"/>
      <c r="D219" s="492"/>
      <c r="E219" s="480"/>
      <c r="F219" s="480"/>
      <c r="G219" s="480"/>
      <c r="H219" s="480"/>
      <c r="I219" s="46" t="s">
        <v>18</v>
      </c>
      <c r="J219" s="496"/>
      <c r="K219" s="61" t="s">
        <v>17</v>
      </c>
      <c r="L219" s="50">
        <v>0</v>
      </c>
      <c r="M219" s="50">
        <v>11.638</v>
      </c>
      <c r="N219" s="50">
        <v>0</v>
      </c>
      <c r="O219" s="50">
        <v>0</v>
      </c>
      <c r="P219" s="50"/>
      <c r="Q219" s="36">
        <f>O219+N219+M219+L219</f>
        <v>11.638</v>
      </c>
      <c r="R219" s="394"/>
    </row>
    <row r="220" spans="1:18" s="20" customFormat="1" ht="38.25">
      <c r="A220" s="496"/>
      <c r="B220" s="480"/>
      <c r="C220" s="492"/>
      <c r="D220" s="492"/>
      <c r="E220" s="480"/>
      <c r="F220" s="480"/>
      <c r="G220" s="480"/>
      <c r="H220" s="480"/>
      <c r="I220" s="34" t="s">
        <v>136</v>
      </c>
      <c r="J220" s="496"/>
      <c r="K220" s="58" t="s">
        <v>40</v>
      </c>
      <c r="L220" s="36">
        <f>L221</f>
        <v>0</v>
      </c>
      <c r="M220" s="36">
        <f t="shared" ref="M220:O220" si="105">M221</f>
        <v>1.871</v>
      </c>
      <c r="N220" s="36">
        <f t="shared" si="105"/>
        <v>5</v>
      </c>
      <c r="O220" s="36">
        <f t="shared" si="105"/>
        <v>10</v>
      </c>
      <c r="P220" s="36"/>
      <c r="Q220" s="36">
        <f t="shared" si="103"/>
        <v>16.870999999999999</v>
      </c>
      <c r="R220" s="340"/>
    </row>
    <row r="221" spans="1:18" s="20" customFormat="1" ht="15">
      <c r="A221" s="496"/>
      <c r="B221" s="480"/>
      <c r="C221" s="492"/>
      <c r="D221" s="492"/>
      <c r="E221" s="480"/>
      <c r="F221" s="480"/>
      <c r="G221" s="480"/>
      <c r="H221" s="480"/>
      <c r="I221" s="46" t="s">
        <v>16</v>
      </c>
      <c r="J221" s="496"/>
      <c r="K221" s="342" t="s">
        <v>12</v>
      </c>
      <c r="L221" s="50">
        <v>0</v>
      </c>
      <c r="M221" s="50">
        <v>1.871</v>
      </c>
      <c r="N221" s="50">
        <v>5</v>
      </c>
      <c r="O221" s="50">
        <v>10</v>
      </c>
      <c r="P221" s="50"/>
      <c r="Q221" s="36">
        <f t="shared" si="103"/>
        <v>16.870999999999999</v>
      </c>
      <c r="R221" s="340"/>
    </row>
    <row r="222" spans="1:18" s="20" customFormat="1" ht="63.75">
      <c r="A222" s="496"/>
      <c r="B222" s="480"/>
      <c r="C222" s="492"/>
      <c r="D222" s="492"/>
      <c r="E222" s="480"/>
      <c r="F222" s="480"/>
      <c r="G222" s="480"/>
      <c r="H222" s="480"/>
      <c r="I222" s="34" t="s">
        <v>137</v>
      </c>
      <c r="J222" s="496"/>
      <c r="K222" s="58" t="s">
        <v>61</v>
      </c>
      <c r="L222" s="36">
        <f>L223</f>
        <v>0</v>
      </c>
      <c r="M222" s="36">
        <f t="shared" ref="M222:O222" si="106">M223</f>
        <v>6.0140000000000002</v>
      </c>
      <c r="N222" s="36">
        <f t="shared" si="106"/>
        <v>6.9820000000000002</v>
      </c>
      <c r="O222" s="36">
        <f t="shared" si="106"/>
        <v>5</v>
      </c>
      <c r="P222" s="36"/>
      <c r="Q222" s="36">
        <f t="shared" si="103"/>
        <v>17.995999999999999</v>
      </c>
      <c r="R222" s="340"/>
    </row>
    <row r="223" spans="1:18" s="20" customFormat="1" ht="15">
      <c r="A223" s="496"/>
      <c r="B223" s="480"/>
      <c r="C223" s="492"/>
      <c r="D223" s="492"/>
      <c r="E223" s="480"/>
      <c r="F223" s="480"/>
      <c r="G223" s="480"/>
      <c r="H223" s="480"/>
      <c r="I223" s="46" t="s">
        <v>16</v>
      </c>
      <c r="J223" s="496"/>
      <c r="K223" s="342" t="s">
        <v>12</v>
      </c>
      <c r="L223" s="50">
        <v>0</v>
      </c>
      <c r="M223" s="50">
        <v>6.0140000000000002</v>
      </c>
      <c r="N223" s="50">
        <v>6.9820000000000002</v>
      </c>
      <c r="O223" s="50">
        <v>5</v>
      </c>
      <c r="P223" s="50"/>
      <c r="Q223" s="36">
        <f t="shared" si="103"/>
        <v>17.995999999999999</v>
      </c>
      <c r="R223" s="340"/>
    </row>
    <row r="224" spans="1:18" s="20" customFormat="1" ht="25.5">
      <c r="A224" s="393"/>
      <c r="B224" s="480"/>
      <c r="C224" s="492"/>
      <c r="D224" s="492"/>
      <c r="E224" s="480"/>
      <c r="F224" s="480"/>
      <c r="G224" s="480"/>
      <c r="H224" s="480"/>
      <c r="I224" s="38" t="s">
        <v>25</v>
      </c>
      <c r="J224" s="496"/>
      <c r="K224" s="39" t="s">
        <v>46</v>
      </c>
      <c r="L224" s="50">
        <f>L225</f>
        <v>0</v>
      </c>
      <c r="M224" s="50">
        <f t="shared" ref="M224:O224" si="107">M225</f>
        <v>0.29699999999999999</v>
      </c>
      <c r="N224" s="50">
        <f t="shared" si="107"/>
        <v>0</v>
      </c>
      <c r="O224" s="50">
        <f t="shared" si="107"/>
        <v>0</v>
      </c>
      <c r="P224" s="50"/>
      <c r="Q224" s="50">
        <f>L224+M224+N224+O224</f>
        <v>0.29699999999999999</v>
      </c>
      <c r="R224" s="394"/>
    </row>
    <row r="225" spans="1:18" s="20" customFormat="1" ht="15">
      <c r="A225" s="393"/>
      <c r="B225" s="481"/>
      <c r="C225" s="492"/>
      <c r="D225" s="492"/>
      <c r="E225" s="480"/>
      <c r="F225" s="480"/>
      <c r="G225" s="480"/>
      <c r="H225" s="480"/>
      <c r="I225" s="403" t="s">
        <v>16</v>
      </c>
      <c r="J225" s="496"/>
      <c r="K225" s="268" t="s">
        <v>12</v>
      </c>
      <c r="L225" s="50">
        <v>0</v>
      </c>
      <c r="M225" s="50">
        <v>0.29699999999999999</v>
      </c>
      <c r="N225" s="50">
        <v>0</v>
      </c>
      <c r="O225" s="50">
        <v>0</v>
      </c>
      <c r="P225" s="50"/>
      <c r="Q225" s="50">
        <f>L225+M225+N225+O225</f>
        <v>0.29699999999999999</v>
      </c>
      <c r="R225" s="394"/>
    </row>
    <row r="226" spans="1:18" s="20" customFormat="1" ht="15">
      <c r="A226" s="333"/>
      <c r="B226" s="339" t="s">
        <v>204</v>
      </c>
      <c r="C226" s="492"/>
      <c r="D226" s="492"/>
      <c r="E226" s="480"/>
      <c r="F226" s="480"/>
      <c r="G226" s="480"/>
      <c r="H226" s="480"/>
      <c r="I226" s="519"/>
      <c r="J226" s="394"/>
      <c r="K226" s="186"/>
      <c r="L226" s="65"/>
      <c r="M226" s="66"/>
      <c r="N226" s="66"/>
      <c r="O226" s="50"/>
      <c r="P226" s="50"/>
      <c r="Q226" s="36"/>
      <c r="R226" s="340"/>
    </row>
    <row r="227" spans="1:18" s="20" customFormat="1" ht="76.5">
      <c r="A227" s="340">
        <v>23</v>
      </c>
      <c r="B227" s="344" t="s">
        <v>320</v>
      </c>
      <c r="C227" s="492"/>
      <c r="D227" s="492"/>
      <c r="E227" s="480"/>
      <c r="F227" s="480"/>
      <c r="G227" s="480"/>
      <c r="H227" s="480"/>
      <c r="I227" s="519"/>
      <c r="J227" s="394"/>
      <c r="K227" s="186"/>
      <c r="L227" s="65"/>
      <c r="M227" s="66"/>
      <c r="N227" s="66"/>
      <c r="O227" s="50"/>
      <c r="P227" s="50"/>
      <c r="Q227" s="36"/>
      <c r="R227" s="340"/>
    </row>
    <row r="228" spans="1:18" s="20" customFormat="1" ht="15">
      <c r="A228" s="495">
        <v>24</v>
      </c>
      <c r="B228" s="479" t="s">
        <v>321</v>
      </c>
      <c r="C228" s="492"/>
      <c r="D228" s="492"/>
      <c r="E228" s="480"/>
      <c r="F228" s="480"/>
      <c r="G228" s="480"/>
      <c r="H228" s="480"/>
      <c r="I228" s="201" t="s">
        <v>13</v>
      </c>
      <c r="J228" s="495">
        <v>457</v>
      </c>
      <c r="K228" s="10"/>
      <c r="L228" s="15">
        <f>L229</f>
        <v>0</v>
      </c>
      <c r="M228" s="15">
        <f>M229</f>
        <v>71.550000000000011</v>
      </c>
      <c r="N228" s="15">
        <f t="shared" ref="N228:O228" si="108">N229</f>
        <v>171.11500000000001</v>
      </c>
      <c r="O228" s="15">
        <f t="shared" si="108"/>
        <v>200.81100000000001</v>
      </c>
      <c r="P228" s="15"/>
      <c r="Q228" s="15">
        <f>O228+N228+M228+L228</f>
        <v>443.47600000000006</v>
      </c>
      <c r="R228" s="8"/>
    </row>
    <row r="229" spans="1:18" s="20" customFormat="1" ht="38.25">
      <c r="A229" s="496"/>
      <c r="B229" s="480"/>
      <c r="C229" s="492"/>
      <c r="D229" s="492"/>
      <c r="E229" s="480"/>
      <c r="F229" s="480"/>
      <c r="G229" s="480"/>
      <c r="H229" s="480"/>
      <c r="I229" s="59" t="s">
        <v>205</v>
      </c>
      <c r="J229" s="496"/>
      <c r="K229" s="58">
        <v>457</v>
      </c>
      <c r="L229" s="36">
        <f>L230</f>
        <v>0</v>
      </c>
      <c r="M229" s="36">
        <f>M230+M234</f>
        <v>71.550000000000011</v>
      </c>
      <c r="N229" s="36">
        <f t="shared" ref="N229:O229" si="109">N230+N234</f>
        <v>171.11500000000001</v>
      </c>
      <c r="O229" s="36">
        <f t="shared" si="109"/>
        <v>200.81100000000001</v>
      </c>
      <c r="P229" s="36"/>
      <c r="Q229" s="36">
        <f t="shared" ref="Q229:Q279" si="110">O229+N229+M229+L229</f>
        <v>443.47600000000006</v>
      </c>
      <c r="R229" s="340"/>
    </row>
    <row r="230" spans="1:18" s="20" customFormat="1" ht="25.5">
      <c r="A230" s="496"/>
      <c r="B230" s="480"/>
      <c r="C230" s="492"/>
      <c r="D230" s="492"/>
      <c r="E230" s="480"/>
      <c r="F230" s="480"/>
      <c r="G230" s="480"/>
      <c r="H230" s="480"/>
      <c r="I230" s="59" t="s">
        <v>138</v>
      </c>
      <c r="J230" s="496"/>
      <c r="K230" s="58" t="s">
        <v>38</v>
      </c>
      <c r="L230" s="36">
        <f>L231+L232+L233</f>
        <v>0</v>
      </c>
      <c r="M230" s="36">
        <f t="shared" ref="M230:O230" si="111">M231+M232+M233</f>
        <v>69.915000000000006</v>
      </c>
      <c r="N230" s="36">
        <f t="shared" si="111"/>
        <v>165.11500000000001</v>
      </c>
      <c r="O230" s="36">
        <f t="shared" si="111"/>
        <v>199.21100000000001</v>
      </c>
      <c r="P230" s="36"/>
      <c r="Q230" s="36">
        <f t="shared" si="110"/>
        <v>434.24100000000004</v>
      </c>
      <c r="R230" s="340"/>
    </row>
    <row r="231" spans="1:18" s="20" customFormat="1" ht="24.75" customHeight="1">
      <c r="A231" s="496"/>
      <c r="B231" s="480"/>
      <c r="C231" s="492"/>
      <c r="D231" s="492"/>
      <c r="E231" s="480"/>
      <c r="F231" s="480"/>
      <c r="G231" s="480"/>
      <c r="H231" s="480"/>
      <c r="I231" s="163" t="s">
        <v>23</v>
      </c>
      <c r="J231" s="496"/>
      <c r="K231" s="342" t="s">
        <v>11</v>
      </c>
      <c r="L231" s="35">
        <v>0</v>
      </c>
      <c r="M231" s="35">
        <v>16.286000000000001</v>
      </c>
      <c r="N231" s="35">
        <v>0</v>
      </c>
      <c r="O231" s="50">
        <v>0.16800000000000001</v>
      </c>
      <c r="P231" s="50"/>
      <c r="Q231" s="36">
        <f t="shared" si="110"/>
        <v>16.454000000000001</v>
      </c>
      <c r="R231" s="340"/>
    </row>
    <row r="232" spans="1:18" s="20" customFormat="1" ht="15">
      <c r="A232" s="496"/>
      <c r="B232" s="480"/>
      <c r="C232" s="492"/>
      <c r="D232" s="492"/>
      <c r="E232" s="480"/>
      <c r="F232" s="480"/>
      <c r="G232" s="480"/>
      <c r="H232" s="480"/>
      <c r="I232" s="163" t="s">
        <v>16</v>
      </c>
      <c r="J232" s="496"/>
      <c r="K232" s="342" t="s">
        <v>12</v>
      </c>
      <c r="L232" s="35">
        <v>0</v>
      </c>
      <c r="M232" s="35">
        <v>46.618000000000002</v>
      </c>
      <c r="N232" s="35">
        <v>165.11500000000001</v>
      </c>
      <c r="O232" s="50">
        <v>199.04300000000001</v>
      </c>
      <c r="P232" s="50"/>
      <c r="Q232" s="36">
        <f t="shared" si="110"/>
        <v>410.77600000000001</v>
      </c>
      <c r="R232" s="340"/>
    </row>
    <row r="233" spans="1:18" s="20" customFormat="1" ht="38.25">
      <c r="A233" s="496"/>
      <c r="B233" s="480"/>
      <c r="C233" s="492"/>
      <c r="D233" s="492"/>
      <c r="E233" s="480"/>
      <c r="F233" s="480"/>
      <c r="G233" s="480"/>
      <c r="H233" s="480"/>
      <c r="I233" s="46" t="s">
        <v>18</v>
      </c>
      <c r="J233" s="496"/>
      <c r="K233" s="61" t="s">
        <v>17</v>
      </c>
      <c r="L233" s="35">
        <v>0</v>
      </c>
      <c r="M233" s="35">
        <v>7.0110000000000001</v>
      </c>
      <c r="N233" s="35">
        <v>0</v>
      </c>
      <c r="O233" s="35">
        <v>0</v>
      </c>
      <c r="P233" s="35"/>
      <c r="Q233" s="36">
        <f t="shared" si="110"/>
        <v>7.0110000000000001</v>
      </c>
      <c r="R233" s="340"/>
    </row>
    <row r="234" spans="1:18" s="20" customFormat="1" ht="25.5">
      <c r="A234" s="496"/>
      <c r="B234" s="480"/>
      <c r="C234" s="492"/>
      <c r="D234" s="492"/>
      <c r="E234" s="480"/>
      <c r="F234" s="480"/>
      <c r="G234" s="480"/>
      <c r="H234" s="480"/>
      <c r="I234" s="59" t="s">
        <v>196</v>
      </c>
      <c r="J234" s="496"/>
      <c r="K234" s="51" t="s">
        <v>48</v>
      </c>
      <c r="L234" s="36">
        <f>L235</f>
        <v>0</v>
      </c>
      <c r="M234" s="36">
        <f t="shared" ref="M234:O234" si="112">M235</f>
        <v>1.635</v>
      </c>
      <c r="N234" s="36">
        <f t="shared" si="112"/>
        <v>6</v>
      </c>
      <c r="O234" s="36">
        <f t="shared" si="112"/>
        <v>1.6</v>
      </c>
      <c r="P234" s="36"/>
      <c r="Q234" s="36">
        <f t="shared" si="110"/>
        <v>9.2349999999999994</v>
      </c>
      <c r="R234" s="340"/>
    </row>
    <row r="235" spans="1:18" s="20" customFormat="1" ht="15">
      <c r="A235" s="498"/>
      <c r="B235" s="481"/>
      <c r="C235" s="492"/>
      <c r="D235" s="492"/>
      <c r="E235" s="480"/>
      <c r="F235" s="480"/>
      <c r="G235" s="480"/>
      <c r="H235" s="480"/>
      <c r="I235" s="163" t="s">
        <v>16</v>
      </c>
      <c r="J235" s="498"/>
      <c r="K235" s="342" t="s">
        <v>12</v>
      </c>
      <c r="L235" s="35">
        <v>0</v>
      </c>
      <c r="M235" s="35">
        <v>1.635</v>
      </c>
      <c r="N235" s="35">
        <v>6</v>
      </c>
      <c r="O235" s="50">
        <v>1.6</v>
      </c>
      <c r="P235" s="50"/>
      <c r="Q235" s="36">
        <f t="shared" si="110"/>
        <v>9.2349999999999994</v>
      </c>
      <c r="R235" s="340"/>
    </row>
    <row r="236" spans="1:18" s="20" customFormat="1" ht="15">
      <c r="A236" s="495">
        <v>25</v>
      </c>
      <c r="B236" s="479" t="s">
        <v>322</v>
      </c>
      <c r="C236" s="492"/>
      <c r="D236" s="492"/>
      <c r="E236" s="480"/>
      <c r="F236" s="480"/>
      <c r="G236" s="480"/>
      <c r="H236" s="480"/>
      <c r="I236" s="201" t="s">
        <v>13</v>
      </c>
      <c r="J236" s="495">
        <v>457</v>
      </c>
      <c r="K236" s="10"/>
      <c r="L236" s="203">
        <f>L237</f>
        <v>0</v>
      </c>
      <c r="M236" s="203">
        <f t="shared" ref="M236:O237" si="113">M237</f>
        <v>15.718999999999998</v>
      </c>
      <c r="N236" s="203">
        <f t="shared" si="113"/>
        <v>40.283000000000001</v>
      </c>
      <c r="O236" s="203">
        <f t="shared" si="113"/>
        <v>46.845999999999997</v>
      </c>
      <c r="P236" s="203"/>
      <c r="Q236" s="15">
        <f t="shared" si="110"/>
        <v>102.84799999999998</v>
      </c>
      <c r="R236" s="8"/>
    </row>
    <row r="237" spans="1:18" s="20" customFormat="1" ht="38.25">
      <c r="A237" s="496"/>
      <c r="B237" s="480"/>
      <c r="C237" s="492"/>
      <c r="D237" s="492"/>
      <c r="E237" s="480"/>
      <c r="F237" s="480"/>
      <c r="G237" s="480"/>
      <c r="H237" s="480"/>
      <c r="I237" s="73" t="s">
        <v>203</v>
      </c>
      <c r="J237" s="496"/>
      <c r="K237" s="58">
        <v>457</v>
      </c>
      <c r="L237" s="56">
        <f>L238</f>
        <v>0</v>
      </c>
      <c r="M237" s="56">
        <f t="shared" si="113"/>
        <v>15.718999999999998</v>
      </c>
      <c r="N237" s="56">
        <f t="shared" si="113"/>
        <v>40.283000000000001</v>
      </c>
      <c r="O237" s="56">
        <f t="shared" si="113"/>
        <v>46.845999999999997</v>
      </c>
      <c r="P237" s="56"/>
      <c r="Q237" s="36">
        <f t="shared" si="110"/>
        <v>102.84799999999998</v>
      </c>
      <c r="R237" s="340"/>
    </row>
    <row r="238" spans="1:18" s="20" customFormat="1" ht="25.5">
      <c r="A238" s="496"/>
      <c r="B238" s="480"/>
      <c r="C238" s="492"/>
      <c r="D238" s="492"/>
      <c r="E238" s="480"/>
      <c r="F238" s="480"/>
      <c r="G238" s="480"/>
      <c r="H238" s="480"/>
      <c r="I238" s="34" t="s">
        <v>139</v>
      </c>
      <c r="J238" s="496"/>
      <c r="K238" s="58" t="s">
        <v>39</v>
      </c>
      <c r="L238" s="36">
        <f t="shared" ref="L238" si="114">L240+L241+L242+L239</f>
        <v>0</v>
      </c>
      <c r="M238" s="36">
        <f>M240+M241+M242+M239</f>
        <v>15.718999999999998</v>
      </c>
      <c r="N238" s="36">
        <f t="shared" ref="N238:O238" si="115">N240+N241+N242+N239</f>
        <v>40.283000000000001</v>
      </c>
      <c r="O238" s="36">
        <f t="shared" si="115"/>
        <v>46.845999999999997</v>
      </c>
      <c r="P238" s="36"/>
      <c r="Q238" s="36">
        <f t="shared" si="110"/>
        <v>102.84799999999998</v>
      </c>
      <c r="R238" s="340"/>
    </row>
    <row r="239" spans="1:18" s="20" customFormat="1" ht="25.5">
      <c r="A239" s="496"/>
      <c r="B239" s="480"/>
      <c r="C239" s="492"/>
      <c r="D239" s="492"/>
      <c r="E239" s="480"/>
      <c r="F239" s="480"/>
      <c r="G239" s="480"/>
      <c r="H239" s="480"/>
      <c r="I239" s="163" t="s">
        <v>23</v>
      </c>
      <c r="J239" s="496"/>
      <c r="K239" s="342" t="s">
        <v>11</v>
      </c>
      <c r="L239" s="35">
        <v>0</v>
      </c>
      <c r="M239" s="35">
        <v>0</v>
      </c>
      <c r="N239" s="35">
        <v>0</v>
      </c>
      <c r="O239" s="35">
        <v>0</v>
      </c>
      <c r="P239" s="35"/>
      <c r="Q239" s="36">
        <f t="shared" si="110"/>
        <v>0</v>
      </c>
      <c r="R239" s="340"/>
    </row>
    <row r="240" spans="1:18" s="20" customFormat="1" ht="15">
      <c r="A240" s="496"/>
      <c r="B240" s="480"/>
      <c r="C240" s="492"/>
      <c r="D240" s="492"/>
      <c r="E240" s="480"/>
      <c r="F240" s="480"/>
      <c r="G240" s="480"/>
      <c r="H240" s="480"/>
      <c r="I240" s="46" t="s">
        <v>16</v>
      </c>
      <c r="J240" s="496"/>
      <c r="K240" s="342" t="s">
        <v>12</v>
      </c>
      <c r="L240" s="35">
        <v>0</v>
      </c>
      <c r="M240" s="50">
        <v>0.745</v>
      </c>
      <c r="N240" s="50">
        <v>40.283000000000001</v>
      </c>
      <c r="O240" s="50">
        <v>46.845999999999997</v>
      </c>
      <c r="P240" s="50"/>
      <c r="Q240" s="36">
        <f t="shared" si="110"/>
        <v>87.873999999999995</v>
      </c>
      <c r="R240" s="340"/>
    </row>
    <row r="241" spans="1:18" s="20" customFormat="1" ht="51">
      <c r="A241" s="333"/>
      <c r="B241" s="334"/>
      <c r="C241" s="492"/>
      <c r="D241" s="492"/>
      <c r="E241" s="480"/>
      <c r="F241" s="480"/>
      <c r="G241" s="480"/>
      <c r="H241" s="480"/>
      <c r="I241" s="64" t="s">
        <v>632</v>
      </c>
      <c r="J241" s="333"/>
      <c r="K241" s="61" t="s">
        <v>66</v>
      </c>
      <c r="L241" s="35">
        <v>0</v>
      </c>
      <c r="M241" s="35">
        <v>12.353999999999999</v>
      </c>
      <c r="N241" s="35">
        <v>0</v>
      </c>
      <c r="O241" s="35">
        <v>0</v>
      </c>
      <c r="P241" s="35"/>
      <c r="Q241" s="36">
        <f t="shared" si="110"/>
        <v>12.353999999999999</v>
      </c>
      <c r="R241" s="340"/>
    </row>
    <row r="242" spans="1:18" s="20" customFormat="1" ht="38.25">
      <c r="A242" s="333"/>
      <c r="B242" s="334"/>
      <c r="C242" s="492"/>
      <c r="D242" s="492"/>
      <c r="E242" s="480"/>
      <c r="F242" s="480"/>
      <c r="G242" s="480"/>
      <c r="H242" s="480"/>
      <c r="I242" s="46" t="s">
        <v>18</v>
      </c>
      <c r="J242" s="333"/>
      <c r="K242" s="61" t="s">
        <v>17</v>
      </c>
      <c r="L242" s="35">
        <v>0</v>
      </c>
      <c r="M242" s="35">
        <v>2.62</v>
      </c>
      <c r="N242" s="35">
        <v>0</v>
      </c>
      <c r="O242" s="35">
        <v>0</v>
      </c>
      <c r="P242" s="35"/>
      <c r="Q242" s="36">
        <f t="shared" si="110"/>
        <v>2.62</v>
      </c>
      <c r="R242" s="340"/>
    </row>
    <row r="243" spans="1:18" s="20" customFormat="1" ht="15">
      <c r="A243" s="495">
        <v>26</v>
      </c>
      <c r="B243" s="479" t="s">
        <v>323</v>
      </c>
      <c r="C243" s="492"/>
      <c r="D243" s="492"/>
      <c r="E243" s="480"/>
      <c r="F243" s="480"/>
      <c r="G243" s="480"/>
      <c r="H243" s="480"/>
      <c r="I243" s="201" t="s">
        <v>13</v>
      </c>
      <c r="J243" s="495">
        <v>457</v>
      </c>
      <c r="K243" s="10"/>
      <c r="L243" s="15">
        <f>L244</f>
        <v>0</v>
      </c>
      <c r="M243" s="15">
        <f t="shared" ref="M243:O244" si="116">M244</f>
        <v>0</v>
      </c>
      <c r="N243" s="15">
        <f t="shared" si="116"/>
        <v>7.5730000000000004</v>
      </c>
      <c r="O243" s="15">
        <f t="shared" si="116"/>
        <v>119.324</v>
      </c>
      <c r="P243" s="15"/>
      <c r="Q243" s="15">
        <f t="shared" si="110"/>
        <v>126.89699999999999</v>
      </c>
      <c r="R243" s="8"/>
    </row>
    <row r="244" spans="1:18" s="20" customFormat="1" ht="38.25">
      <c r="A244" s="496"/>
      <c r="B244" s="480"/>
      <c r="C244" s="492"/>
      <c r="D244" s="492"/>
      <c r="E244" s="480"/>
      <c r="F244" s="480"/>
      <c r="G244" s="480"/>
      <c r="H244" s="480"/>
      <c r="I244" s="73" t="s">
        <v>203</v>
      </c>
      <c r="J244" s="496"/>
      <c r="K244" s="51">
        <v>457</v>
      </c>
      <c r="L244" s="49">
        <f>L245</f>
        <v>0</v>
      </c>
      <c r="M244" s="399">
        <f t="shared" si="116"/>
        <v>0</v>
      </c>
      <c r="N244" s="399">
        <f t="shared" si="116"/>
        <v>7.5730000000000004</v>
      </c>
      <c r="O244" s="399">
        <f t="shared" si="116"/>
        <v>119.324</v>
      </c>
      <c r="P244" s="436"/>
      <c r="Q244" s="36">
        <f t="shared" si="110"/>
        <v>126.89699999999999</v>
      </c>
      <c r="R244" s="340"/>
    </row>
    <row r="245" spans="1:18" s="20" customFormat="1" ht="25.5">
      <c r="A245" s="496"/>
      <c r="B245" s="480"/>
      <c r="C245" s="492"/>
      <c r="D245" s="492"/>
      <c r="E245" s="480"/>
      <c r="F245" s="480"/>
      <c r="G245" s="480"/>
      <c r="H245" s="480"/>
      <c r="I245" s="38" t="s">
        <v>75</v>
      </c>
      <c r="J245" s="496"/>
      <c r="K245" s="51" t="s">
        <v>44</v>
      </c>
      <c r="L245" s="53">
        <f t="shared" ref="L245:N245" si="117">L246</f>
        <v>0</v>
      </c>
      <c r="M245" s="53">
        <f t="shared" si="117"/>
        <v>0</v>
      </c>
      <c r="N245" s="53">
        <f t="shared" si="117"/>
        <v>7.5730000000000004</v>
      </c>
      <c r="O245" s="53">
        <f>O246</f>
        <v>119.324</v>
      </c>
      <c r="P245" s="53"/>
      <c r="Q245" s="36">
        <f t="shared" si="110"/>
        <v>126.89699999999999</v>
      </c>
      <c r="R245" s="340"/>
    </row>
    <row r="246" spans="1:18" s="20" customFormat="1" ht="15">
      <c r="A246" s="496"/>
      <c r="B246" s="480"/>
      <c r="C246" s="492"/>
      <c r="D246" s="492"/>
      <c r="E246" s="480"/>
      <c r="F246" s="480"/>
      <c r="G246" s="480"/>
      <c r="H246" s="480"/>
      <c r="I246" s="74" t="s">
        <v>16</v>
      </c>
      <c r="J246" s="496"/>
      <c r="K246" s="61" t="s">
        <v>12</v>
      </c>
      <c r="L246" s="35">
        <v>0</v>
      </c>
      <c r="M246" s="35">
        <v>0</v>
      </c>
      <c r="N246" s="50">
        <v>7.5730000000000004</v>
      </c>
      <c r="O246" s="50">
        <v>119.324</v>
      </c>
      <c r="P246" s="50"/>
      <c r="Q246" s="36">
        <f t="shared" si="110"/>
        <v>126.89699999999999</v>
      </c>
      <c r="R246" s="340"/>
    </row>
    <row r="247" spans="1:18" s="20" customFormat="1" ht="15">
      <c r="A247" s="495">
        <v>27</v>
      </c>
      <c r="B247" s="479" t="s">
        <v>324</v>
      </c>
      <c r="C247" s="492"/>
      <c r="D247" s="492"/>
      <c r="E247" s="480"/>
      <c r="F247" s="480"/>
      <c r="G247" s="480"/>
      <c r="H247" s="480"/>
      <c r="I247" s="201" t="s">
        <v>13</v>
      </c>
      <c r="J247" s="495">
        <v>459</v>
      </c>
      <c r="K247" s="10"/>
      <c r="L247" s="206">
        <f>L248</f>
        <v>0</v>
      </c>
      <c r="M247" s="206">
        <f t="shared" ref="M247:O247" si="118">M248</f>
        <v>121.247</v>
      </c>
      <c r="N247" s="206">
        <f t="shared" si="118"/>
        <v>484.70099999999996</v>
      </c>
      <c r="O247" s="206">
        <f t="shared" si="118"/>
        <v>743.87699999999995</v>
      </c>
      <c r="P247" s="206"/>
      <c r="Q247" s="15">
        <f t="shared" si="110"/>
        <v>1349.825</v>
      </c>
      <c r="R247" s="8"/>
    </row>
    <row r="248" spans="1:18" s="20" customFormat="1" ht="38.25">
      <c r="A248" s="496"/>
      <c r="B248" s="480"/>
      <c r="C248" s="492"/>
      <c r="D248" s="492"/>
      <c r="E248" s="480"/>
      <c r="F248" s="480"/>
      <c r="G248" s="480"/>
      <c r="H248" s="480"/>
      <c r="I248" s="38" t="s">
        <v>206</v>
      </c>
      <c r="J248" s="496"/>
      <c r="K248" s="37">
        <v>459</v>
      </c>
      <c r="L248" s="52">
        <f>L249+L253+L255</f>
        <v>0</v>
      </c>
      <c r="M248" s="52">
        <f>M249+M253+M255</f>
        <v>121.247</v>
      </c>
      <c r="N248" s="52">
        <f>N249+N253+N255</f>
        <v>484.70099999999996</v>
      </c>
      <c r="O248" s="52">
        <f>O249+O253+O255</f>
        <v>743.87699999999995</v>
      </c>
      <c r="P248" s="52"/>
      <c r="Q248" s="52">
        <f>Q249+Q253+Q255</f>
        <v>1349.825</v>
      </c>
      <c r="R248" s="340"/>
    </row>
    <row r="249" spans="1:18" s="20" customFormat="1" ht="102">
      <c r="A249" s="496"/>
      <c r="B249" s="480"/>
      <c r="C249" s="492"/>
      <c r="D249" s="492"/>
      <c r="E249" s="480"/>
      <c r="F249" s="480"/>
      <c r="G249" s="480"/>
      <c r="H249" s="480"/>
      <c r="I249" s="88" t="s">
        <v>354</v>
      </c>
      <c r="J249" s="496"/>
      <c r="K249" s="63" t="s">
        <v>10</v>
      </c>
      <c r="L249" s="36">
        <f>L250+L251+L252</f>
        <v>0</v>
      </c>
      <c r="M249" s="36">
        <f t="shared" ref="M249:O249" si="119">M250+M251+M252</f>
        <v>37.448999999999998</v>
      </c>
      <c r="N249" s="36">
        <f t="shared" si="119"/>
        <v>97.644999999999996</v>
      </c>
      <c r="O249" s="36">
        <f t="shared" si="119"/>
        <v>107.605</v>
      </c>
      <c r="P249" s="36"/>
      <c r="Q249" s="36">
        <f t="shared" si="110"/>
        <v>242.69900000000001</v>
      </c>
      <c r="R249" s="340"/>
    </row>
    <row r="250" spans="1:18" s="20" customFormat="1" ht="38.25">
      <c r="A250" s="496"/>
      <c r="B250" s="480"/>
      <c r="C250" s="492"/>
      <c r="D250" s="492"/>
      <c r="E250" s="480"/>
      <c r="F250" s="480"/>
      <c r="G250" s="480"/>
      <c r="H250" s="480"/>
      <c r="I250" s="46" t="s">
        <v>18</v>
      </c>
      <c r="J250" s="496"/>
      <c r="K250" s="169" t="s">
        <v>17</v>
      </c>
      <c r="L250" s="50">
        <v>0</v>
      </c>
      <c r="M250" s="50">
        <v>2.472</v>
      </c>
      <c r="N250" s="50">
        <v>0</v>
      </c>
      <c r="O250" s="50">
        <v>0</v>
      </c>
      <c r="P250" s="50"/>
      <c r="Q250" s="36">
        <f t="shared" si="110"/>
        <v>2.472</v>
      </c>
      <c r="R250" s="340"/>
    </row>
    <row r="251" spans="1:18" s="20" customFormat="1" ht="15">
      <c r="A251" s="496"/>
      <c r="B251" s="480"/>
      <c r="C251" s="492"/>
      <c r="D251" s="492"/>
      <c r="E251" s="480"/>
      <c r="F251" s="480"/>
      <c r="G251" s="480"/>
      <c r="H251" s="480"/>
      <c r="I251" s="305" t="s">
        <v>16</v>
      </c>
      <c r="J251" s="496"/>
      <c r="K251" s="62" t="s">
        <v>12</v>
      </c>
      <c r="L251" s="50">
        <v>0</v>
      </c>
      <c r="M251" s="50">
        <v>17.547999999999998</v>
      </c>
      <c r="N251" s="50">
        <v>97.644999999999996</v>
      </c>
      <c r="O251" s="50">
        <v>107.605</v>
      </c>
      <c r="P251" s="50"/>
      <c r="Q251" s="36">
        <f t="shared" si="110"/>
        <v>222.798</v>
      </c>
      <c r="R251" s="340"/>
    </row>
    <row r="252" spans="1:18" s="20" customFormat="1" ht="38.25">
      <c r="A252" s="496"/>
      <c r="B252" s="480"/>
      <c r="C252" s="492"/>
      <c r="D252" s="492"/>
      <c r="E252" s="480"/>
      <c r="F252" s="480"/>
      <c r="G252" s="480"/>
      <c r="H252" s="480"/>
      <c r="I252" s="305" t="s">
        <v>634</v>
      </c>
      <c r="J252" s="496"/>
      <c r="K252" s="62" t="s">
        <v>24</v>
      </c>
      <c r="L252" s="50">
        <v>0</v>
      </c>
      <c r="M252" s="50">
        <v>17.428999999999998</v>
      </c>
      <c r="N252" s="50">
        <v>0</v>
      </c>
      <c r="O252" s="50">
        <v>0</v>
      </c>
      <c r="P252" s="50"/>
      <c r="Q252" s="36">
        <f t="shared" si="110"/>
        <v>17.428999999999998</v>
      </c>
      <c r="R252" s="340"/>
    </row>
    <row r="253" spans="1:18" s="20" customFormat="1" ht="38.25">
      <c r="A253" s="496"/>
      <c r="B253" s="480"/>
      <c r="C253" s="492"/>
      <c r="D253" s="492"/>
      <c r="E253" s="480"/>
      <c r="F253" s="480"/>
      <c r="G253" s="480"/>
      <c r="H253" s="480"/>
      <c r="I253" s="88" t="s">
        <v>141</v>
      </c>
      <c r="J253" s="496"/>
      <c r="K253" s="63" t="s">
        <v>92</v>
      </c>
      <c r="L253" s="53">
        <f>L254</f>
        <v>0</v>
      </c>
      <c r="M253" s="53">
        <f>M254</f>
        <v>68.917000000000002</v>
      </c>
      <c r="N253" s="53">
        <f>N254</f>
        <v>310.5</v>
      </c>
      <c r="O253" s="53">
        <f>O254</f>
        <v>564.87599999999998</v>
      </c>
      <c r="P253" s="53"/>
      <c r="Q253" s="36">
        <f t="shared" si="110"/>
        <v>944.29300000000001</v>
      </c>
      <c r="R253" s="340"/>
    </row>
    <row r="254" spans="1:18" s="20" customFormat="1" ht="25.5">
      <c r="A254" s="496"/>
      <c r="B254" s="480"/>
      <c r="C254" s="492"/>
      <c r="D254" s="492"/>
      <c r="E254" s="480"/>
      <c r="F254" s="480"/>
      <c r="G254" s="480"/>
      <c r="H254" s="480"/>
      <c r="I254" s="305" t="s">
        <v>142</v>
      </c>
      <c r="J254" s="496"/>
      <c r="K254" s="62" t="s">
        <v>45</v>
      </c>
      <c r="L254" s="50">
        <v>0</v>
      </c>
      <c r="M254" s="50">
        <v>68.917000000000002</v>
      </c>
      <c r="N254" s="50">
        <v>310.5</v>
      </c>
      <c r="O254" s="50">
        <v>564.87599999999998</v>
      </c>
      <c r="P254" s="50"/>
      <c r="Q254" s="36">
        <f t="shared" si="110"/>
        <v>944.29300000000001</v>
      </c>
      <c r="R254" s="340"/>
    </row>
    <row r="255" spans="1:18" s="20" customFormat="1" ht="38.25">
      <c r="A255" s="496"/>
      <c r="B255" s="480"/>
      <c r="C255" s="492"/>
      <c r="D255" s="492"/>
      <c r="E255" s="480"/>
      <c r="F255" s="480"/>
      <c r="G255" s="480"/>
      <c r="H255" s="480"/>
      <c r="I255" s="88" t="s">
        <v>107</v>
      </c>
      <c r="J255" s="496"/>
      <c r="K255" s="63" t="s">
        <v>112</v>
      </c>
      <c r="L255" s="53">
        <f>L256+L257</f>
        <v>0</v>
      </c>
      <c r="M255" s="53">
        <f t="shared" ref="M255:Q255" si="120">M256+M257</f>
        <v>14.881</v>
      </c>
      <c r="N255" s="53">
        <f t="shared" si="120"/>
        <v>76.555999999999997</v>
      </c>
      <c r="O255" s="53">
        <f t="shared" si="120"/>
        <v>71.396000000000001</v>
      </c>
      <c r="P255" s="53"/>
      <c r="Q255" s="53">
        <f t="shared" si="120"/>
        <v>162.833</v>
      </c>
      <c r="R255" s="340"/>
    </row>
    <row r="256" spans="1:18" s="20" customFormat="1" ht="15">
      <c r="A256" s="496"/>
      <c r="B256" s="480"/>
      <c r="C256" s="492"/>
      <c r="D256" s="492"/>
      <c r="E256" s="480"/>
      <c r="F256" s="480"/>
      <c r="G256" s="480"/>
      <c r="H256" s="480"/>
      <c r="I256" s="305" t="s">
        <v>16</v>
      </c>
      <c r="J256" s="496"/>
      <c r="K256" s="62" t="s">
        <v>12</v>
      </c>
      <c r="L256" s="50">
        <v>0</v>
      </c>
      <c r="M256" s="50">
        <v>4.6479999999999997</v>
      </c>
      <c r="N256" s="50">
        <v>76.555999999999997</v>
      </c>
      <c r="O256" s="50">
        <v>71.396000000000001</v>
      </c>
      <c r="P256" s="50"/>
      <c r="Q256" s="36">
        <f t="shared" si="110"/>
        <v>152.6</v>
      </c>
      <c r="R256" s="340"/>
    </row>
    <row r="257" spans="1:18" s="20" customFormat="1" ht="89.25">
      <c r="A257" s="393"/>
      <c r="B257" s="389"/>
      <c r="C257" s="492"/>
      <c r="D257" s="492"/>
      <c r="E257" s="480"/>
      <c r="F257" s="480"/>
      <c r="G257" s="480"/>
      <c r="H257" s="480"/>
      <c r="I257" s="40" t="s">
        <v>108</v>
      </c>
      <c r="J257" s="393"/>
      <c r="K257" s="62" t="s">
        <v>49</v>
      </c>
      <c r="L257" s="50">
        <v>0</v>
      </c>
      <c r="M257" s="50">
        <v>10.233000000000001</v>
      </c>
      <c r="N257" s="50">
        <v>0</v>
      </c>
      <c r="O257" s="50">
        <v>0</v>
      </c>
      <c r="P257" s="50"/>
      <c r="Q257" s="36">
        <f t="shared" si="110"/>
        <v>10.233000000000001</v>
      </c>
      <c r="R257" s="394"/>
    </row>
    <row r="258" spans="1:18" s="20" customFormat="1" ht="15" customHeight="1">
      <c r="A258" s="495">
        <v>28</v>
      </c>
      <c r="B258" s="479" t="s">
        <v>649</v>
      </c>
      <c r="C258" s="492"/>
      <c r="D258" s="492"/>
      <c r="E258" s="480"/>
      <c r="F258" s="480"/>
      <c r="G258" s="480"/>
      <c r="H258" s="480"/>
      <c r="I258" s="201" t="s">
        <v>13</v>
      </c>
      <c r="J258" s="495">
        <v>463</v>
      </c>
      <c r="K258" s="10"/>
      <c r="L258" s="99">
        <f>L259</f>
        <v>0</v>
      </c>
      <c r="M258" s="99">
        <f>M259</f>
        <v>34.239999999999995</v>
      </c>
      <c r="N258" s="99">
        <f>N259</f>
        <v>54.670999999999999</v>
      </c>
      <c r="O258" s="99">
        <f>O259</f>
        <v>43.419000000000004</v>
      </c>
      <c r="P258" s="99"/>
      <c r="Q258" s="15">
        <f t="shared" si="110"/>
        <v>132.32999999999998</v>
      </c>
      <c r="R258" s="340"/>
    </row>
    <row r="259" spans="1:18" s="20" customFormat="1" ht="25.5">
      <c r="A259" s="496"/>
      <c r="B259" s="480"/>
      <c r="C259" s="492"/>
      <c r="D259" s="492"/>
      <c r="E259" s="480"/>
      <c r="F259" s="480"/>
      <c r="G259" s="480"/>
      <c r="H259" s="480"/>
      <c r="I259" s="34" t="s">
        <v>207</v>
      </c>
      <c r="J259" s="496"/>
      <c r="K259" s="76" t="s">
        <v>189</v>
      </c>
      <c r="L259" s="36">
        <f>L260+L264+L266+L268</f>
        <v>0</v>
      </c>
      <c r="M259" s="36">
        <f t="shared" ref="M259:O259" si="121">M260+M264+M266+M268</f>
        <v>34.239999999999995</v>
      </c>
      <c r="N259" s="36">
        <f t="shared" si="121"/>
        <v>54.670999999999999</v>
      </c>
      <c r="O259" s="36">
        <f t="shared" si="121"/>
        <v>43.419000000000004</v>
      </c>
      <c r="P259" s="36"/>
      <c r="Q259" s="36">
        <f t="shared" si="110"/>
        <v>132.32999999999998</v>
      </c>
      <c r="R259" s="340"/>
    </row>
    <row r="260" spans="1:18" s="20" customFormat="1" ht="51">
      <c r="A260" s="496"/>
      <c r="B260" s="480"/>
      <c r="C260" s="492"/>
      <c r="D260" s="492"/>
      <c r="E260" s="480"/>
      <c r="F260" s="480"/>
      <c r="G260" s="480"/>
      <c r="H260" s="480"/>
      <c r="I260" s="34" t="s">
        <v>144</v>
      </c>
      <c r="J260" s="496"/>
      <c r="K260" s="76" t="s">
        <v>10</v>
      </c>
      <c r="L260" s="53">
        <f>L261+L262+L263</f>
        <v>0</v>
      </c>
      <c r="M260" s="53">
        <f t="shared" ref="M260:O260" si="122">M261+M262+M263</f>
        <v>21.24</v>
      </c>
      <c r="N260" s="53">
        <f t="shared" si="122"/>
        <v>49.670999999999999</v>
      </c>
      <c r="O260" s="53">
        <f t="shared" si="122"/>
        <v>38.399000000000001</v>
      </c>
      <c r="P260" s="53"/>
      <c r="Q260" s="36">
        <f t="shared" si="110"/>
        <v>109.30999999999999</v>
      </c>
      <c r="R260" s="340"/>
    </row>
    <row r="261" spans="1:18" s="20" customFormat="1" ht="15">
      <c r="A261" s="496"/>
      <c r="B261" s="480"/>
      <c r="C261" s="492"/>
      <c r="D261" s="492"/>
      <c r="E261" s="480"/>
      <c r="F261" s="480"/>
      <c r="G261" s="480"/>
      <c r="H261" s="480"/>
      <c r="I261" s="46" t="s">
        <v>16</v>
      </c>
      <c r="J261" s="496"/>
      <c r="K261" s="169" t="s">
        <v>12</v>
      </c>
      <c r="L261" s="50">
        <v>0</v>
      </c>
      <c r="M261" s="50">
        <v>14.787000000000001</v>
      </c>
      <c r="N261" s="50">
        <v>49.670999999999999</v>
      </c>
      <c r="O261" s="35">
        <v>38.399000000000001</v>
      </c>
      <c r="P261" s="35"/>
      <c r="Q261" s="36">
        <f t="shared" si="110"/>
        <v>102.857</v>
      </c>
      <c r="R261" s="340"/>
    </row>
    <row r="262" spans="1:18" s="20" customFormat="1" ht="89.25">
      <c r="A262" s="496"/>
      <c r="B262" s="480"/>
      <c r="C262" s="492"/>
      <c r="D262" s="492"/>
      <c r="E262" s="480"/>
      <c r="F262" s="480"/>
      <c r="G262" s="480"/>
      <c r="H262" s="480"/>
      <c r="I262" s="46" t="s">
        <v>108</v>
      </c>
      <c r="J262" s="496"/>
      <c r="K262" s="169" t="s">
        <v>49</v>
      </c>
      <c r="L262" s="50">
        <v>0</v>
      </c>
      <c r="M262" s="50">
        <v>5.8730000000000002</v>
      </c>
      <c r="N262" s="50">
        <v>0</v>
      </c>
      <c r="O262" s="50">
        <v>0</v>
      </c>
      <c r="P262" s="50"/>
      <c r="Q262" s="36">
        <f t="shared" si="110"/>
        <v>5.8730000000000002</v>
      </c>
      <c r="R262" s="340"/>
    </row>
    <row r="263" spans="1:18" s="20" customFormat="1" ht="38.25">
      <c r="A263" s="496"/>
      <c r="B263" s="480"/>
      <c r="C263" s="492"/>
      <c r="D263" s="492"/>
      <c r="E263" s="480"/>
      <c r="F263" s="480"/>
      <c r="G263" s="480"/>
      <c r="H263" s="480"/>
      <c r="I263" s="46" t="s">
        <v>18</v>
      </c>
      <c r="J263" s="496"/>
      <c r="K263" s="169" t="s">
        <v>17</v>
      </c>
      <c r="L263" s="50">
        <v>0</v>
      </c>
      <c r="M263" s="50">
        <v>0.57999999999999996</v>
      </c>
      <c r="N263" s="50">
        <v>0</v>
      </c>
      <c r="O263" s="50">
        <v>0</v>
      </c>
      <c r="P263" s="50"/>
      <c r="Q263" s="36">
        <f t="shared" si="110"/>
        <v>0.57999999999999996</v>
      </c>
      <c r="R263" s="340"/>
    </row>
    <row r="264" spans="1:18" s="20" customFormat="1" ht="76.5">
      <c r="A264" s="496"/>
      <c r="B264" s="480"/>
      <c r="C264" s="492"/>
      <c r="D264" s="492"/>
      <c r="E264" s="480"/>
      <c r="F264" s="480"/>
      <c r="G264" s="480"/>
      <c r="H264" s="480"/>
      <c r="I264" s="34" t="s">
        <v>359</v>
      </c>
      <c r="J264" s="496"/>
      <c r="K264" s="39" t="s">
        <v>38</v>
      </c>
      <c r="L264" s="53">
        <f>L265</f>
        <v>0</v>
      </c>
      <c r="M264" s="53">
        <f>M265</f>
        <v>10</v>
      </c>
      <c r="N264" s="53">
        <f>N265</f>
        <v>5</v>
      </c>
      <c r="O264" s="53">
        <f>O265</f>
        <v>4.57</v>
      </c>
      <c r="P264" s="53"/>
      <c r="Q264" s="36">
        <f t="shared" si="110"/>
        <v>19.57</v>
      </c>
      <c r="R264" s="340"/>
    </row>
    <row r="265" spans="1:18" s="20" customFormat="1" ht="15">
      <c r="A265" s="496"/>
      <c r="B265" s="480"/>
      <c r="C265" s="492"/>
      <c r="D265" s="492"/>
      <c r="E265" s="480"/>
      <c r="F265" s="480"/>
      <c r="G265" s="480"/>
      <c r="H265" s="480"/>
      <c r="I265" s="46" t="s">
        <v>16</v>
      </c>
      <c r="J265" s="496"/>
      <c r="K265" s="169" t="s">
        <v>12</v>
      </c>
      <c r="L265" s="50">
        <v>0</v>
      </c>
      <c r="M265" s="50">
        <v>10</v>
      </c>
      <c r="N265" s="50">
        <v>5</v>
      </c>
      <c r="O265" s="35">
        <v>4.57</v>
      </c>
      <c r="P265" s="35"/>
      <c r="Q265" s="36">
        <f t="shared" si="110"/>
        <v>19.57</v>
      </c>
      <c r="R265" s="340"/>
    </row>
    <row r="266" spans="1:18" s="20" customFormat="1" ht="25.5">
      <c r="A266" s="496"/>
      <c r="B266" s="480"/>
      <c r="C266" s="492"/>
      <c r="D266" s="492"/>
      <c r="E266" s="480"/>
      <c r="F266" s="480"/>
      <c r="G266" s="480"/>
      <c r="H266" s="480"/>
      <c r="I266" s="34" t="s">
        <v>25</v>
      </c>
      <c r="J266" s="496"/>
      <c r="K266" s="39" t="s">
        <v>39</v>
      </c>
      <c r="L266" s="53">
        <f>L267</f>
        <v>0</v>
      </c>
      <c r="M266" s="53">
        <f>M267</f>
        <v>0</v>
      </c>
      <c r="N266" s="53">
        <f>N267</f>
        <v>0</v>
      </c>
      <c r="O266" s="53">
        <f>O267</f>
        <v>0.45</v>
      </c>
      <c r="P266" s="53"/>
      <c r="Q266" s="36">
        <f t="shared" si="110"/>
        <v>0.45</v>
      </c>
      <c r="R266" s="340"/>
    </row>
    <row r="267" spans="1:18" s="20" customFormat="1" ht="15">
      <c r="A267" s="496"/>
      <c r="B267" s="480"/>
      <c r="C267" s="492"/>
      <c r="D267" s="492"/>
      <c r="E267" s="480"/>
      <c r="F267" s="480"/>
      <c r="G267" s="480"/>
      <c r="H267" s="480"/>
      <c r="I267" s="46" t="s">
        <v>16</v>
      </c>
      <c r="J267" s="496"/>
      <c r="K267" s="169" t="s">
        <v>12</v>
      </c>
      <c r="L267" s="50">
        <v>0</v>
      </c>
      <c r="M267" s="50">
        <v>0</v>
      </c>
      <c r="N267" s="50">
        <v>0</v>
      </c>
      <c r="O267" s="35">
        <v>0.45</v>
      </c>
      <c r="P267" s="35"/>
      <c r="Q267" s="36">
        <f t="shared" si="110"/>
        <v>0.45</v>
      </c>
      <c r="R267" s="340"/>
    </row>
    <row r="268" spans="1:18" s="20" customFormat="1" ht="25.5">
      <c r="A268" s="496"/>
      <c r="B268" s="480"/>
      <c r="C268" s="492"/>
      <c r="D268" s="492"/>
      <c r="E268" s="480"/>
      <c r="F268" s="480"/>
      <c r="G268" s="480"/>
      <c r="H268" s="480"/>
      <c r="I268" s="34" t="s">
        <v>504</v>
      </c>
      <c r="J268" s="333"/>
      <c r="K268" s="39" t="s">
        <v>52</v>
      </c>
      <c r="L268" s="53">
        <f>L269</f>
        <v>0</v>
      </c>
      <c r="M268" s="53">
        <f>M269</f>
        <v>3</v>
      </c>
      <c r="N268" s="53">
        <f>N269</f>
        <v>0</v>
      </c>
      <c r="O268" s="53">
        <f>O269</f>
        <v>0</v>
      </c>
      <c r="P268" s="53"/>
      <c r="Q268" s="36">
        <f t="shared" si="110"/>
        <v>3</v>
      </c>
      <c r="R268" s="340"/>
    </row>
    <row r="269" spans="1:18" s="20" customFormat="1" ht="15">
      <c r="A269" s="498"/>
      <c r="B269" s="481"/>
      <c r="C269" s="492"/>
      <c r="D269" s="492"/>
      <c r="E269" s="480"/>
      <c r="F269" s="480"/>
      <c r="G269" s="480"/>
      <c r="H269" s="480"/>
      <c r="I269" s="46" t="s">
        <v>16</v>
      </c>
      <c r="J269" s="333"/>
      <c r="K269" s="169" t="s">
        <v>12</v>
      </c>
      <c r="L269" s="50">
        <v>0</v>
      </c>
      <c r="M269" s="50">
        <v>3</v>
      </c>
      <c r="N269" s="50">
        <v>0</v>
      </c>
      <c r="O269" s="50">
        <v>0</v>
      </c>
      <c r="P269" s="50"/>
      <c r="Q269" s="36">
        <f t="shared" si="110"/>
        <v>3</v>
      </c>
      <c r="R269" s="340"/>
    </row>
    <row r="270" spans="1:18" s="20" customFormat="1" ht="15">
      <c r="A270" s="495">
        <v>29</v>
      </c>
      <c r="B270" s="479" t="s">
        <v>325</v>
      </c>
      <c r="C270" s="492"/>
      <c r="D270" s="492"/>
      <c r="E270" s="480"/>
      <c r="F270" s="480"/>
      <c r="G270" s="480"/>
      <c r="H270" s="480"/>
      <c r="I270" s="201" t="s">
        <v>13</v>
      </c>
      <c r="J270" s="495">
        <v>472</v>
      </c>
      <c r="K270" s="10"/>
      <c r="L270" s="15">
        <f>L271</f>
        <v>0</v>
      </c>
      <c r="M270" s="15">
        <f>M271+M277+M279+M283+M287+M289+M292</f>
        <v>188.29400000000001</v>
      </c>
      <c r="N270" s="15">
        <f>N272+N277+N279+N283+N285+N287+N289+N292</f>
        <v>718.58699999999999</v>
      </c>
      <c r="O270" s="15">
        <f>O272+O277+O279+O283+O285+O287+O289+O292</f>
        <v>928.70899999999995</v>
      </c>
      <c r="P270" s="15"/>
      <c r="Q270" s="15">
        <f>O270+N270+M270+L270</f>
        <v>1835.59</v>
      </c>
      <c r="R270" s="8"/>
    </row>
    <row r="271" spans="1:18" s="20" customFormat="1" ht="38.25">
      <c r="A271" s="496"/>
      <c r="B271" s="480"/>
      <c r="C271" s="492"/>
      <c r="D271" s="492"/>
      <c r="E271" s="480"/>
      <c r="F271" s="480"/>
      <c r="G271" s="480"/>
      <c r="H271" s="480"/>
      <c r="I271" s="73" t="s">
        <v>208</v>
      </c>
      <c r="J271" s="496"/>
      <c r="K271" s="58">
        <v>472</v>
      </c>
      <c r="L271" s="36">
        <f>L272+L279+L283+L285+L287+L289+L292</f>
        <v>0</v>
      </c>
      <c r="M271" s="36">
        <f t="shared" ref="M271:O271" si="123">M272+M279+M283+M285+M287+M289+M292</f>
        <v>24.446999999999999</v>
      </c>
      <c r="N271" s="36">
        <f t="shared" si="123"/>
        <v>718.58699999999999</v>
      </c>
      <c r="O271" s="36">
        <f t="shared" si="123"/>
        <v>928.70899999999995</v>
      </c>
      <c r="P271" s="36"/>
      <c r="Q271" s="36">
        <f>Q272+Q279+Q283+Q285+Q287+Q289+Q292+Q277</f>
        <v>1835.57</v>
      </c>
      <c r="R271" s="340"/>
    </row>
    <row r="272" spans="1:18" s="20" customFormat="1" ht="51">
      <c r="A272" s="496"/>
      <c r="B272" s="480"/>
      <c r="C272" s="492"/>
      <c r="D272" s="492"/>
      <c r="E272" s="480"/>
      <c r="F272" s="480"/>
      <c r="G272" s="480"/>
      <c r="H272" s="480"/>
      <c r="I272" s="88" t="s">
        <v>113</v>
      </c>
      <c r="J272" s="496"/>
      <c r="K272" s="45" t="s">
        <v>10</v>
      </c>
      <c r="L272" s="53">
        <f>L273+L274+L275+L276</f>
        <v>0</v>
      </c>
      <c r="M272" s="53">
        <f t="shared" ref="M272:O272" si="124">M273+M274+M275+M276</f>
        <v>24.427</v>
      </c>
      <c r="N272" s="53">
        <f t="shared" si="124"/>
        <v>120.20699999999999</v>
      </c>
      <c r="O272" s="53">
        <f t="shared" si="124"/>
        <v>56.316000000000003</v>
      </c>
      <c r="P272" s="53"/>
      <c r="Q272" s="36">
        <f t="shared" si="110"/>
        <v>200.95</v>
      </c>
      <c r="R272" s="340"/>
    </row>
    <row r="273" spans="1:18" s="20" customFormat="1" ht="25.5">
      <c r="A273" s="496"/>
      <c r="B273" s="480"/>
      <c r="C273" s="492"/>
      <c r="D273" s="492"/>
      <c r="E273" s="480"/>
      <c r="F273" s="480"/>
      <c r="G273" s="480"/>
      <c r="H273" s="480"/>
      <c r="I273" s="305" t="s">
        <v>114</v>
      </c>
      <c r="J273" s="496"/>
      <c r="K273" s="320" t="s">
        <v>12</v>
      </c>
      <c r="L273" s="50">
        <v>0</v>
      </c>
      <c r="M273" s="50">
        <v>5.4820000000000002</v>
      </c>
      <c r="N273" s="50">
        <v>77.637</v>
      </c>
      <c r="O273" s="50">
        <v>56.316000000000003</v>
      </c>
      <c r="P273" s="50"/>
      <c r="Q273" s="36">
        <f t="shared" si="110"/>
        <v>139.435</v>
      </c>
      <c r="R273" s="340"/>
    </row>
    <row r="274" spans="1:18" s="20" customFormat="1" ht="25.5">
      <c r="A274" s="496"/>
      <c r="B274" s="480"/>
      <c r="C274" s="492"/>
      <c r="D274" s="492"/>
      <c r="E274" s="480"/>
      <c r="F274" s="480"/>
      <c r="G274" s="480"/>
      <c r="H274" s="480"/>
      <c r="I274" s="305" t="s">
        <v>29</v>
      </c>
      <c r="J274" s="496"/>
      <c r="K274" s="320" t="s">
        <v>35</v>
      </c>
      <c r="L274" s="50">
        <v>0</v>
      </c>
      <c r="M274" s="50">
        <v>0</v>
      </c>
      <c r="N274" s="50">
        <v>42.57</v>
      </c>
      <c r="O274" s="50">
        <v>0</v>
      </c>
      <c r="P274" s="50"/>
      <c r="Q274" s="36">
        <f t="shared" si="110"/>
        <v>42.57</v>
      </c>
      <c r="R274" s="340"/>
    </row>
    <row r="275" spans="1:18" s="20" customFormat="1" ht="51">
      <c r="A275" s="496"/>
      <c r="B275" s="480"/>
      <c r="C275" s="492"/>
      <c r="D275" s="492"/>
      <c r="E275" s="480"/>
      <c r="F275" s="480"/>
      <c r="G275" s="480"/>
      <c r="H275" s="480"/>
      <c r="I275" s="305" t="s">
        <v>639</v>
      </c>
      <c r="J275" s="496"/>
      <c r="K275" s="320" t="s">
        <v>640</v>
      </c>
      <c r="L275" s="50">
        <v>0</v>
      </c>
      <c r="M275" s="50">
        <v>17.742999999999999</v>
      </c>
      <c r="N275" s="50">
        <v>0</v>
      </c>
      <c r="O275" s="50">
        <v>0</v>
      </c>
      <c r="P275" s="50"/>
      <c r="Q275" s="36">
        <f t="shared" si="110"/>
        <v>17.742999999999999</v>
      </c>
      <c r="R275" s="340"/>
    </row>
    <row r="276" spans="1:18" s="20" customFormat="1" ht="38.25">
      <c r="A276" s="496"/>
      <c r="B276" s="480"/>
      <c r="C276" s="492"/>
      <c r="D276" s="492"/>
      <c r="E276" s="480"/>
      <c r="F276" s="480"/>
      <c r="G276" s="480"/>
      <c r="H276" s="480"/>
      <c r="I276" s="305" t="s">
        <v>18</v>
      </c>
      <c r="J276" s="496"/>
      <c r="K276" s="320" t="s">
        <v>17</v>
      </c>
      <c r="L276" s="50">
        <v>0</v>
      </c>
      <c r="M276" s="50">
        <v>1.202</v>
      </c>
      <c r="N276" s="50">
        <v>0</v>
      </c>
      <c r="O276" s="50">
        <v>0</v>
      </c>
      <c r="P276" s="50"/>
      <c r="Q276" s="36">
        <f t="shared" si="110"/>
        <v>1.202</v>
      </c>
      <c r="R276" s="340"/>
    </row>
    <row r="277" spans="1:18" s="20" customFormat="1" ht="38.25">
      <c r="A277" s="496"/>
      <c r="B277" s="480"/>
      <c r="C277" s="492"/>
      <c r="D277" s="492"/>
      <c r="E277" s="480"/>
      <c r="F277" s="480"/>
      <c r="G277" s="480"/>
      <c r="H277" s="480"/>
      <c r="I277" s="88" t="s">
        <v>400</v>
      </c>
      <c r="J277" s="496"/>
      <c r="K277" s="45" t="s">
        <v>26</v>
      </c>
      <c r="L277" s="53">
        <f>L278</f>
        <v>0</v>
      </c>
      <c r="M277" s="53">
        <f t="shared" ref="M277:O277" si="125">M278</f>
        <v>163.827</v>
      </c>
      <c r="N277" s="53">
        <f t="shared" si="125"/>
        <v>0</v>
      </c>
      <c r="O277" s="53">
        <f t="shared" si="125"/>
        <v>0</v>
      </c>
      <c r="P277" s="53"/>
      <c r="Q277" s="36">
        <f t="shared" si="110"/>
        <v>163.827</v>
      </c>
      <c r="R277" s="340"/>
    </row>
    <row r="278" spans="1:18" s="20" customFormat="1" ht="25.5">
      <c r="A278" s="496"/>
      <c r="B278" s="480"/>
      <c r="C278" s="492"/>
      <c r="D278" s="492"/>
      <c r="E278" s="480"/>
      <c r="F278" s="480"/>
      <c r="G278" s="480"/>
      <c r="H278" s="480"/>
      <c r="I278" s="305" t="s">
        <v>114</v>
      </c>
      <c r="J278" s="496"/>
      <c r="K278" s="320" t="s">
        <v>12</v>
      </c>
      <c r="L278" s="50">
        <v>0</v>
      </c>
      <c r="M278" s="50">
        <v>163.827</v>
      </c>
      <c r="N278" s="50">
        <v>0</v>
      </c>
      <c r="O278" s="50">
        <v>0</v>
      </c>
      <c r="P278" s="50"/>
      <c r="Q278" s="36">
        <f t="shared" si="110"/>
        <v>163.827</v>
      </c>
      <c r="R278" s="340"/>
    </row>
    <row r="279" spans="1:18" s="20" customFormat="1" ht="38.25">
      <c r="A279" s="496"/>
      <c r="B279" s="480"/>
      <c r="C279" s="492"/>
      <c r="D279" s="492"/>
      <c r="E279" s="480"/>
      <c r="F279" s="480"/>
      <c r="G279" s="480"/>
      <c r="H279" s="480"/>
      <c r="I279" s="88" t="s">
        <v>360</v>
      </c>
      <c r="J279" s="496"/>
      <c r="K279" s="45" t="s">
        <v>43</v>
      </c>
      <c r="L279" s="53">
        <f>L280+L281+L282</f>
        <v>0</v>
      </c>
      <c r="M279" s="53">
        <f>M280+M281+M282</f>
        <v>0.02</v>
      </c>
      <c r="N279" s="53">
        <f>N280+N281+N282</f>
        <v>169.352</v>
      </c>
      <c r="O279" s="53">
        <f>O280+O281+O282</f>
        <v>260.459</v>
      </c>
      <c r="P279" s="53"/>
      <c r="Q279" s="36">
        <f t="shared" si="110"/>
        <v>429.83100000000002</v>
      </c>
      <c r="R279" s="340"/>
    </row>
    <row r="280" spans="1:18" s="20" customFormat="1" ht="25.5">
      <c r="A280" s="496"/>
      <c r="B280" s="480"/>
      <c r="C280" s="492"/>
      <c r="D280" s="492"/>
      <c r="E280" s="480"/>
      <c r="F280" s="480"/>
      <c r="G280" s="480"/>
      <c r="H280" s="480"/>
      <c r="I280" s="305" t="s">
        <v>114</v>
      </c>
      <c r="J280" s="496"/>
      <c r="K280" s="320" t="s">
        <v>11</v>
      </c>
      <c r="L280" s="35">
        <v>0</v>
      </c>
      <c r="M280" s="35">
        <v>0</v>
      </c>
      <c r="N280" s="50">
        <v>169.352</v>
      </c>
      <c r="O280" s="35">
        <v>0</v>
      </c>
      <c r="P280" s="35"/>
      <c r="Q280" s="36">
        <f t="shared" ref="Q280:Q347" si="126">O280+N280+M280+L280</f>
        <v>169.352</v>
      </c>
      <c r="R280" s="340"/>
    </row>
    <row r="281" spans="1:18" s="20" customFormat="1" ht="15">
      <c r="A281" s="496"/>
      <c r="B281" s="480"/>
      <c r="C281" s="492"/>
      <c r="D281" s="492"/>
      <c r="E281" s="480"/>
      <c r="F281" s="480"/>
      <c r="G281" s="480"/>
      <c r="H281" s="480"/>
      <c r="I281" s="305" t="s">
        <v>16</v>
      </c>
      <c r="J281" s="496"/>
      <c r="K281" s="320" t="s">
        <v>12</v>
      </c>
      <c r="L281" s="35">
        <v>0</v>
      </c>
      <c r="M281" s="35">
        <v>0.02</v>
      </c>
      <c r="N281" s="50">
        <v>0</v>
      </c>
      <c r="O281" s="50">
        <v>8</v>
      </c>
      <c r="P281" s="50"/>
      <c r="Q281" s="36">
        <f t="shared" si="126"/>
        <v>8.02</v>
      </c>
      <c r="R281" s="340"/>
    </row>
    <row r="282" spans="1:18" s="20" customFormat="1" ht="25.5">
      <c r="A282" s="496"/>
      <c r="B282" s="480"/>
      <c r="C282" s="492"/>
      <c r="D282" s="492"/>
      <c r="E282" s="480"/>
      <c r="F282" s="480"/>
      <c r="G282" s="480"/>
      <c r="H282" s="480"/>
      <c r="I282" s="305" t="s">
        <v>29</v>
      </c>
      <c r="J282" s="496"/>
      <c r="K282" s="320" t="s">
        <v>35</v>
      </c>
      <c r="L282" s="35">
        <v>0</v>
      </c>
      <c r="M282" s="35">
        <v>0</v>
      </c>
      <c r="N282" s="50">
        <v>0</v>
      </c>
      <c r="O282" s="50">
        <v>252.459</v>
      </c>
      <c r="P282" s="50"/>
      <c r="Q282" s="36">
        <f t="shared" si="126"/>
        <v>252.459</v>
      </c>
      <c r="R282" s="340"/>
    </row>
    <row r="283" spans="1:18" s="20" customFormat="1" ht="15">
      <c r="A283" s="496"/>
      <c r="B283" s="480"/>
      <c r="C283" s="492"/>
      <c r="D283" s="492"/>
      <c r="E283" s="480"/>
      <c r="F283" s="480"/>
      <c r="G283" s="480"/>
      <c r="H283" s="480"/>
      <c r="I283" s="88" t="s">
        <v>115</v>
      </c>
      <c r="J283" s="496"/>
      <c r="K283" s="45" t="s">
        <v>44</v>
      </c>
      <c r="L283" s="53">
        <f t="shared" ref="L283:M283" si="127">L284</f>
        <v>0</v>
      </c>
      <c r="M283" s="53">
        <f t="shared" si="127"/>
        <v>0</v>
      </c>
      <c r="N283" s="53">
        <f>N284</f>
        <v>0.01</v>
      </c>
      <c r="O283" s="53">
        <f>O284</f>
        <v>13.497999999999999</v>
      </c>
      <c r="P283" s="53"/>
      <c r="Q283" s="36">
        <f t="shared" si="126"/>
        <v>13.507999999999999</v>
      </c>
      <c r="R283" s="340"/>
    </row>
    <row r="284" spans="1:18" s="20" customFormat="1" ht="15">
      <c r="A284" s="496"/>
      <c r="B284" s="480"/>
      <c r="C284" s="492"/>
      <c r="D284" s="492"/>
      <c r="E284" s="480"/>
      <c r="F284" s="480"/>
      <c r="G284" s="480"/>
      <c r="H284" s="480"/>
      <c r="I284" s="305" t="s">
        <v>16</v>
      </c>
      <c r="J284" s="496"/>
      <c r="K284" s="320" t="s">
        <v>12</v>
      </c>
      <c r="L284" s="35">
        <v>0</v>
      </c>
      <c r="M284" s="35">
        <v>0</v>
      </c>
      <c r="N284" s="35">
        <v>0.01</v>
      </c>
      <c r="O284" s="50">
        <v>13.497999999999999</v>
      </c>
      <c r="P284" s="50"/>
      <c r="Q284" s="36">
        <f t="shared" si="126"/>
        <v>13.507999999999999</v>
      </c>
      <c r="R284" s="340"/>
    </row>
    <row r="285" spans="1:18" s="20" customFormat="1" ht="15">
      <c r="A285" s="496"/>
      <c r="B285" s="480"/>
      <c r="C285" s="492"/>
      <c r="D285" s="492"/>
      <c r="E285" s="480"/>
      <c r="F285" s="480"/>
      <c r="G285" s="480"/>
      <c r="H285" s="480"/>
      <c r="I285" s="88" t="s">
        <v>146</v>
      </c>
      <c r="J285" s="496"/>
      <c r="K285" s="45" t="s">
        <v>11</v>
      </c>
      <c r="L285" s="53">
        <f t="shared" ref="L285:M285" si="128">L286</f>
        <v>0</v>
      </c>
      <c r="M285" s="53">
        <f t="shared" si="128"/>
        <v>0</v>
      </c>
      <c r="N285" s="36">
        <f>N286</f>
        <v>1.8</v>
      </c>
      <c r="O285" s="36">
        <f>O286</f>
        <v>0</v>
      </c>
      <c r="P285" s="36"/>
      <c r="Q285" s="36">
        <f t="shared" si="126"/>
        <v>1.8</v>
      </c>
      <c r="R285" s="340"/>
    </row>
    <row r="286" spans="1:18" s="20" customFormat="1" ht="15">
      <c r="A286" s="496"/>
      <c r="B286" s="480"/>
      <c r="C286" s="492"/>
      <c r="D286" s="492"/>
      <c r="E286" s="480"/>
      <c r="F286" s="480"/>
      <c r="G286" s="480"/>
      <c r="H286" s="480"/>
      <c r="I286" s="305" t="s">
        <v>16</v>
      </c>
      <c r="J286" s="496"/>
      <c r="K286" s="320" t="s">
        <v>12</v>
      </c>
      <c r="L286" s="35">
        <v>0</v>
      </c>
      <c r="M286" s="35">
        <v>0</v>
      </c>
      <c r="N286" s="50">
        <v>1.8</v>
      </c>
      <c r="O286" s="50">
        <v>0</v>
      </c>
      <c r="P286" s="50"/>
      <c r="Q286" s="36">
        <f t="shared" si="126"/>
        <v>1.8</v>
      </c>
      <c r="R286" s="340"/>
    </row>
    <row r="287" spans="1:18" s="20" customFormat="1" ht="76.5">
      <c r="A287" s="496"/>
      <c r="B287" s="480"/>
      <c r="C287" s="492"/>
      <c r="D287" s="492"/>
      <c r="E287" s="480"/>
      <c r="F287" s="480"/>
      <c r="G287" s="480"/>
      <c r="H287" s="480"/>
      <c r="I287" s="88" t="s">
        <v>116</v>
      </c>
      <c r="J287" s="496"/>
      <c r="K287" s="45" t="s">
        <v>45</v>
      </c>
      <c r="L287" s="75">
        <f>L288</f>
        <v>0</v>
      </c>
      <c r="M287" s="75">
        <f>M288</f>
        <v>0</v>
      </c>
      <c r="N287" s="75">
        <f>N288</f>
        <v>11.903</v>
      </c>
      <c r="O287" s="75">
        <f>O288</f>
        <v>19.157</v>
      </c>
      <c r="P287" s="75"/>
      <c r="Q287" s="36">
        <f t="shared" si="126"/>
        <v>31.060000000000002</v>
      </c>
      <c r="R287" s="340"/>
    </row>
    <row r="288" spans="1:18" s="20" customFormat="1" ht="15">
      <c r="A288" s="496"/>
      <c r="B288" s="480"/>
      <c r="C288" s="492"/>
      <c r="D288" s="492"/>
      <c r="E288" s="480"/>
      <c r="F288" s="480"/>
      <c r="G288" s="480"/>
      <c r="H288" s="480"/>
      <c r="I288" s="305" t="s">
        <v>16</v>
      </c>
      <c r="J288" s="496"/>
      <c r="K288" s="320" t="s">
        <v>12</v>
      </c>
      <c r="L288" s="35">
        <v>0</v>
      </c>
      <c r="M288" s="35">
        <v>0</v>
      </c>
      <c r="N288" s="164">
        <v>11.903</v>
      </c>
      <c r="O288" s="50">
        <v>19.157</v>
      </c>
      <c r="P288" s="50"/>
      <c r="Q288" s="36">
        <f t="shared" si="126"/>
        <v>31.060000000000002</v>
      </c>
      <c r="R288" s="340"/>
    </row>
    <row r="289" spans="1:18" s="20" customFormat="1" ht="51">
      <c r="A289" s="496"/>
      <c r="B289" s="480"/>
      <c r="C289" s="492"/>
      <c r="D289" s="492"/>
      <c r="E289" s="480"/>
      <c r="F289" s="480"/>
      <c r="G289" s="480"/>
      <c r="H289" s="480"/>
      <c r="I289" s="88" t="s">
        <v>87</v>
      </c>
      <c r="J289" s="496"/>
      <c r="K289" s="45" t="s">
        <v>119</v>
      </c>
      <c r="L289" s="75">
        <f>L290+L291</f>
        <v>0</v>
      </c>
      <c r="M289" s="75">
        <f t="shared" ref="M289:O289" si="129">M290+M291</f>
        <v>0</v>
      </c>
      <c r="N289" s="75">
        <f t="shared" si="129"/>
        <v>15.315</v>
      </c>
      <c r="O289" s="75">
        <f t="shared" si="129"/>
        <v>0</v>
      </c>
      <c r="P289" s="75"/>
      <c r="Q289" s="36">
        <f t="shared" si="126"/>
        <v>15.315</v>
      </c>
      <c r="R289" s="37"/>
    </row>
    <row r="290" spans="1:18" s="20" customFormat="1" ht="25.5">
      <c r="A290" s="496"/>
      <c r="B290" s="480"/>
      <c r="C290" s="492"/>
      <c r="D290" s="492"/>
      <c r="E290" s="480"/>
      <c r="F290" s="480"/>
      <c r="G290" s="480"/>
      <c r="H290" s="480"/>
      <c r="I290" s="305" t="s">
        <v>29</v>
      </c>
      <c r="J290" s="496"/>
      <c r="K290" s="320" t="s">
        <v>35</v>
      </c>
      <c r="L290" s="50">
        <v>0</v>
      </c>
      <c r="M290" s="50">
        <v>0</v>
      </c>
      <c r="N290" s="35">
        <v>15.315</v>
      </c>
      <c r="O290" s="50">
        <v>0</v>
      </c>
      <c r="P290" s="50"/>
      <c r="Q290" s="36">
        <f t="shared" si="126"/>
        <v>15.315</v>
      </c>
      <c r="R290" s="340"/>
    </row>
    <row r="291" spans="1:18" s="20" customFormat="1" ht="38.25">
      <c r="A291" s="496"/>
      <c r="B291" s="480"/>
      <c r="C291" s="492"/>
      <c r="D291" s="492"/>
      <c r="E291" s="480"/>
      <c r="F291" s="480"/>
      <c r="G291" s="480"/>
      <c r="H291" s="480"/>
      <c r="I291" s="305" t="s">
        <v>18</v>
      </c>
      <c r="J291" s="496"/>
      <c r="K291" s="320" t="s">
        <v>17</v>
      </c>
      <c r="L291" s="50">
        <v>0</v>
      </c>
      <c r="M291" s="50">
        <v>0</v>
      </c>
      <c r="N291" s="50">
        <v>0</v>
      </c>
      <c r="O291" s="50">
        <v>0</v>
      </c>
      <c r="P291" s="50"/>
      <c r="Q291" s="36">
        <f t="shared" si="126"/>
        <v>0</v>
      </c>
      <c r="R291" s="340"/>
    </row>
    <row r="292" spans="1:18" s="20" customFormat="1" ht="25.5">
      <c r="A292" s="496"/>
      <c r="B292" s="480"/>
      <c r="C292" s="492"/>
      <c r="D292" s="492"/>
      <c r="E292" s="480"/>
      <c r="F292" s="480"/>
      <c r="G292" s="480"/>
      <c r="H292" s="480"/>
      <c r="I292" s="88" t="s">
        <v>361</v>
      </c>
      <c r="J292" s="496"/>
      <c r="K292" s="45" t="s">
        <v>120</v>
      </c>
      <c r="L292" s="36">
        <f>L293+L294+L295+L296</f>
        <v>0</v>
      </c>
      <c r="M292" s="36">
        <f>M293+M294+M295+M296</f>
        <v>0</v>
      </c>
      <c r="N292" s="36">
        <f>N293+N294+N295+N296</f>
        <v>400</v>
      </c>
      <c r="O292" s="36">
        <f>O293+O294+O295+O296+O297</f>
        <v>579.279</v>
      </c>
      <c r="P292" s="36"/>
      <c r="Q292" s="36">
        <f t="shared" si="126"/>
        <v>979.279</v>
      </c>
      <c r="R292" s="340"/>
    </row>
    <row r="293" spans="1:18" s="20" customFormat="1" ht="25.5">
      <c r="A293" s="496"/>
      <c r="B293" s="480"/>
      <c r="C293" s="492"/>
      <c r="D293" s="492"/>
      <c r="E293" s="480"/>
      <c r="F293" s="480"/>
      <c r="G293" s="480"/>
      <c r="H293" s="480"/>
      <c r="I293" s="305" t="s">
        <v>114</v>
      </c>
      <c r="J293" s="496"/>
      <c r="K293" s="320" t="s">
        <v>11</v>
      </c>
      <c r="L293" s="50">
        <v>0</v>
      </c>
      <c r="M293" s="50">
        <v>0</v>
      </c>
      <c r="N293" s="35">
        <v>220.8</v>
      </c>
      <c r="O293" s="50">
        <v>157.714</v>
      </c>
      <c r="P293" s="50"/>
      <c r="Q293" s="36">
        <f t="shared" si="126"/>
        <v>378.51400000000001</v>
      </c>
      <c r="R293" s="340"/>
    </row>
    <row r="294" spans="1:18" s="20" customFormat="1" ht="15">
      <c r="A294" s="496"/>
      <c r="B294" s="480"/>
      <c r="C294" s="492"/>
      <c r="D294" s="492"/>
      <c r="E294" s="480"/>
      <c r="F294" s="480"/>
      <c r="G294" s="480"/>
      <c r="H294" s="480"/>
      <c r="I294" s="305" t="s">
        <v>16</v>
      </c>
      <c r="J294" s="496"/>
      <c r="K294" s="320" t="s">
        <v>12</v>
      </c>
      <c r="L294" s="50">
        <v>0</v>
      </c>
      <c r="M294" s="50">
        <v>0</v>
      </c>
      <c r="N294" s="35">
        <v>16</v>
      </c>
      <c r="O294" s="50">
        <v>0</v>
      </c>
      <c r="P294" s="50"/>
      <c r="Q294" s="36">
        <f t="shared" si="126"/>
        <v>16</v>
      </c>
      <c r="R294" s="340"/>
    </row>
    <row r="295" spans="1:18" s="20" customFormat="1" ht="25.5">
      <c r="A295" s="496"/>
      <c r="B295" s="480"/>
      <c r="C295" s="492"/>
      <c r="D295" s="492"/>
      <c r="E295" s="480"/>
      <c r="F295" s="480"/>
      <c r="G295" s="480"/>
      <c r="H295" s="480"/>
      <c r="I295" s="305" t="s">
        <v>29</v>
      </c>
      <c r="J295" s="496"/>
      <c r="K295" s="320" t="s">
        <v>35</v>
      </c>
      <c r="L295" s="50">
        <v>0</v>
      </c>
      <c r="M295" s="50">
        <v>0</v>
      </c>
      <c r="N295" s="35">
        <v>0</v>
      </c>
      <c r="O295" s="50">
        <v>43.393000000000001</v>
      </c>
      <c r="P295" s="50"/>
      <c r="Q295" s="36">
        <f t="shared" si="126"/>
        <v>43.393000000000001</v>
      </c>
      <c r="R295" s="340"/>
    </row>
    <row r="296" spans="1:18" s="20" customFormat="1" ht="38.25">
      <c r="A296" s="496"/>
      <c r="B296" s="480"/>
      <c r="C296" s="492"/>
      <c r="D296" s="492"/>
      <c r="E296" s="480"/>
      <c r="F296" s="480"/>
      <c r="G296" s="480"/>
      <c r="H296" s="480"/>
      <c r="I296" s="305" t="s">
        <v>54</v>
      </c>
      <c r="J296" s="496"/>
      <c r="K296" s="320" t="s">
        <v>48</v>
      </c>
      <c r="L296" s="50">
        <v>0</v>
      </c>
      <c r="M296" s="50">
        <v>0</v>
      </c>
      <c r="N296" s="35">
        <v>163.19999999999999</v>
      </c>
      <c r="O296" s="50">
        <v>0</v>
      </c>
      <c r="P296" s="50"/>
      <c r="Q296" s="36">
        <f t="shared" si="126"/>
        <v>163.19999999999999</v>
      </c>
      <c r="R296" s="340"/>
    </row>
    <row r="297" spans="1:18" s="20" customFormat="1" ht="38.25">
      <c r="A297" s="393"/>
      <c r="B297" s="389"/>
      <c r="C297" s="492"/>
      <c r="D297" s="492"/>
      <c r="E297" s="480"/>
      <c r="F297" s="480"/>
      <c r="G297" s="480"/>
      <c r="H297" s="480"/>
      <c r="I297" s="117" t="s">
        <v>663</v>
      </c>
      <c r="J297" s="498"/>
      <c r="K297" s="112" t="s">
        <v>368</v>
      </c>
      <c r="L297" s="50">
        <v>0</v>
      </c>
      <c r="M297" s="50">
        <v>0</v>
      </c>
      <c r="N297" s="35">
        <v>0</v>
      </c>
      <c r="O297" s="50">
        <v>378.17200000000003</v>
      </c>
      <c r="P297" s="50"/>
      <c r="Q297" s="36">
        <f t="shared" si="126"/>
        <v>378.17200000000003</v>
      </c>
      <c r="R297" s="394"/>
    </row>
    <row r="298" spans="1:18" s="20" customFormat="1" ht="15">
      <c r="A298" s="495">
        <v>30</v>
      </c>
      <c r="B298" s="517" t="s">
        <v>326</v>
      </c>
      <c r="C298" s="492"/>
      <c r="D298" s="492"/>
      <c r="E298" s="480"/>
      <c r="F298" s="480"/>
      <c r="G298" s="480"/>
      <c r="H298" s="480"/>
      <c r="I298" s="201" t="s">
        <v>13</v>
      </c>
      <c r="J298" s="495">
        <v>458</v>
      </c>
      <c r="K298" s="10"/>
      <c r="L298" s="206">
        <f>L299</f>
        <v>0</v>
      </c>
      <c r="M298" s="206">
        <f>M299</f>
        <v>2586.0299999999997</v>
      </c>
      <c r="N298" s="206">
        <f>N299</f>
        <v>1985.6899999999998</v>
      </c>
      <c r="O298" s="206">
        <f>O299</f>
        <v>4218.5309999999999</v>
      </c>
      <c r="P298" s="206"/>
      <c r="Q298" s="15">
        <f t="shared" si="126"/>
        <v>8790.2510000000002</v>
      </c>
      <c r="R298" s="8"/>
    </row>
    <row r="299" spans="1:18" s="20" customFormat="1" ht="51">
      <c r="A299" s="496"/>
      <c r="B299" s="518"/>
      <c r="C299" s="492"/>
      <c r="D299" s="492"/>
      <c r="E299" s="480"/>
      <c r="F299" s="480"/>
      <c r="G299" s="480"/>
      <c r="H299" s="480"/>
      <c r="I299" s="38" t="s">
        <v>211</v>
      </c>
      <c r="J299" s="496"/>
      <c r="K299" s="51" t="s">
        <v>362</v>
      </c>
      <c r="L299" s="52">
        <f>L300+L304+L307+L309+L311+L313+L315+L320+L322+L329+L331+L335+L337+L342+L345+L352+L350+L327</f>
        <v>0</v>
      </c>
      <c r="M299" s="52">
        <f>M300+M304+M307+M309+M311+M313+M315+M320+M322+M329+M331+M335+M337+M342+M345+M352+M350+M327</f>
        <v>2586.0299999999997</v>
      </c>
      <c r="N299" s="52">
        <f>N300+N304+N307+N309+N311+N313+N315+N320+N322+N329+N331+N335+N337+N342+N345+N352+N350+N327</f>
        <v>1985.6899999999998</v>
      </c>
      <c r="O299" s="52">
        <f>O300+O304+O307+O309+O311+O313+O315+O320+O322+O329+O331+O335+O337+O342+O345+O352+O350+O327</f>
        <v>4218.5309999999999</v>
      </c>
      <c r="P299" s="52"/>
      <c r="Q299" s="52">
        <f>Q300+Q304+Q307+Q309+Q311+Q313+Q315+Q320+Q322+Q329+Q331+Q335+Q337+Q342+Q345+Q352+Q350+Q327</f>
        <v>8790.2509999999984</v>
      </c>
      <c r="R299" s="340"/>
    </row>
    <row r="300" spans="1:18" s="20" customFormat="1" ht="102">
      <c r="A300" s="496"/>
      <c r="B300" s="518"/>
      <c r="C300" s="492"/>
      <c r="D300" s="492"/>
      <c r="E300" s="480"/>
      <c r="F300" s="480"/>
      <c r="G300" s="480"/>
      <c r="H300" s="480"/>
      <c r="I300" s="88" t="s">
        <v>354</v>
      </c>
      <c r="J300" s="496"/>
      <c r="K300" s="51" t="s">
        <v>10</v>
      </c>
      <c r="L300" s="52">
        <f>L301+L302+L303</f>
        <v>0</v>
      </c>
      <c r="M300" s="52">
        <f t="shared" ref="M300:O300" si="130">M301+M302+M303</f>
        <v>67.23</v>
      </c>
      <c r="N300" s="52">
        <f t="shared" si="130"/>
        <v>118.19499999999999</v>
      </c>
      <c r="O300" s="52">
        <f t="shared" si="130"/>
        <v>230.47200000000001</v>
      </c>
      <c r="P300" s="52"/>
      <c r="Q300" s="36">
        <f t="shared" si="126"/>
        <v>415.89700000000005</v>
      </c>
      <c r="R300" s="340"/>
    </row>
    <row r="301" spans="1:18" s="20" customFormat="1" ht="15">
      <c r="A301" s="496"/>
      <c r="B301" s="518"/>
      <c r="C301" s="492"/>
      <c r="D301" s="492"/>
      <c r="E301" s="480"/>
      <c r="F301" s="480"/>
      <c r="G301" s="480"/>
      <c r="H301" s="480"/>
      <c r="I301" s="305" t="s">
        <v>16</v>
      </c>
      <c r="J301" s="496"/>
      <c r="K301" s="61" t="s">
        <v>12</v>
      </c>
      <c r="L301" s="80">
        <v>0</v>
      </c>
      <c r="M301" s="80">
        <v>47.939</v>
      </c>
      <c r="N301" s="80">
        <v>118.19499999999999</v>
      </c>
      <c r="O301" s="50">
        <v>230.47200000000001</v>
      </c>
      <c r="P301" s="50"/>
      <c r="Q301" s="36">
        <f t="shared" si="126"/>
        <v>396.60600000000005</v>
      </c>
      <c r="R301" s="340"/>
    </row>
    <row r="302" spans="1:18" s="20" customFormat="1" ht="38.25">
      <c r="A302" s="496"/>
      <c r="B302" s="518"/>
      <c r="C302" s="492"/>
      <c r="D302" s="492"/>
      <c r="E302" s="480"/>
      <c r="F302" s="480"/>
      <c r="G302" s="480"/>
      <c r="H302" s="480"/>
      <c r="I302" s="305" t="s">
        <v>634</v>
      </c>
      <c r="J302" s="496"/>
      <c r="K302" s="61" t="s">
        <v>24</v>
      </c>
      <c r="L302" s="80">
        <v>0</v>
      </c>
      <c r="M302" s="80">
        <v>17.617000000000001</v>
      </c>
      <c r="N302" s="80">
        <v>0</v>
      </c>
      <c r="O302" s="80">
        <v>0</v>
      </c>
      <c r="P302" s="80"/>
      <c r="Q302" s="36">
        <f t="shared" si="126"/>
        <v>17.617000000000001</v>
      </c>
      <c r="R302" s="340"/>
    </row>
    <row r="303" spans="1:18" s="20" customFormat="1" ht="38.25">
      <c r="A303" s="496"/>
      <c r="B303" s="518"/>
      <c r="C303" s="492"/>
      <c r="D303" s="492"/>
      <c r="E303" s="480"/>
      <c r="F303" s="480"/>
      <c r="G303" s="480"/>
      <c r="H303" s="480"/>
      <c r="I303" s="305" t="s">
        <v>18</v>
      </c>
      <c r="J303" s="496"/>
      <c r="K303" s="61" t="s">
        <v>17</v>
      </c>
      <c r="L303" s="80">
        <v>0</v>
      </c>
      <c r="M303" s="80">
        <v>1.6739999999999999</v>
      </c>
      <c r="N303" s="80">
        <v>0</v>
      </c>
      <c r="O303" s="80">
        <v>0</v>
      </c>
      <c r="P303" s="80"/>
      <c r="Q303" s="36">
        <f t="shared" si="126"/>
        <v>1.6739999999999999</v>
      </c>
      <c r="R303" s="340"/>
    </row>
    <row r="304" spans="1:18" s="20" customFormat="1" ht="25.5">
      <c r="A304" s="496"/>
      <c r="B304" s="518"/>
      <c r="C304" s="492"/>
      <c r="D304" s="492"/>
      <c r="E304" s="480"/>
      <c r="F304" s="480"/>
      <c r="G304" s="480"/>
      <c r="H304" s="480"/>
      <c r="I304" s="79" t="s">
        <v>77</v>
      </c>
      <c r="J304" s="496"/>
      <c r="K304" s="51" t="s">
        <v>91</v>
      </c>
      <c r="L304" s="52">
        <f>L305+L306</f>
        <v>0</v>
      </c>
      <c r="M304" s="52">
        <f t="shared" ref="M304:Q304" si="131">M305+M306</f>
        <v>42.332999999999998</v>
      </c>
      <c r="N304" s="52">
        <f t="shared" si="131"/>
        <v>114.286</v>
      </c>
      <c r="O304" s="52">
        <f t="shared" si="131"/>
        <v>486.471</v>
      </c>
      <c r="P304" s="52"/>
      <c r="Q304" s="52">
        <f t="shared" si="131"/>
        <v>643.09</v>
      </c>
      <c r="R304" s="340"/>
    </row>
    <row r="305" spans="1:18" s="20" customFormat="1" ht="15">
      <c r="A305" s="496"/>
      <c r="B305" s="518"/>
      <c r="C305" s="492"/>
      <c r="D305" s="492"/>
      <c r="E305" s="480"/>
      <c r="F305" s="480"/>
      <c r="G305" s="480"/>
      <c r="H305" s="480"/>
      <c r="I305" s="167" t="s">
        <v>16</v>
      </c>
      <c r="J305" s="496"/>
      <c r="K305" s="61" t="s">
        <v>12</v>
      </c>
      <c r="L305" s="80">
        <v>0</v>
      </c>
      <c r="M305" s="80">
        <v>42.332999999999998</v>
      </c>
      <c r="N305" s="80">
        <v>114.286</v>
      </c>
      <c r="O305" s="50">
        <v>192.001</v>
      </c>
      <c r="P305" s="50"/>
      <c r="Q305" s="36">
        <f t="shared" si="126"/>
        <v>348.62</v>
      </c>
      <c r="R305" s="340"/>
    </row>
    <row r="306" spans="1:18" s="20" customFormat="1" ht="25.5">
      <c r="A306" s="496"/>
      <c r="B306" s="518"/>
      <c r="C306" s="492"/>
      <c r="D306" s="492"/>
      <c r="E306" s="480"/>
      <c r="F306" s="480"/>
      <c r="G306" s="480"/>
      <c r="H306" s="480"/>
      <c r="I306" s="168" t="s">
        <v>29</v>
      </c>
      <c r="J306" s="496"/>
      <c r="K306" s="61" t="s">
        <v>35</v>
      </c>
      <c r="L306" s="80">
        <v>0</v>
      </c>
      <c r="M306" s="80">
        <v>0</v>
      </c>
      <c r="N306" s="80">
        <v>0</v>
      </c>
      <c r="O306" s="50">
        <v>294.47000000000003</v>
      </c>
      <c r="P306" s="50"/>
      <c r="Q306" s="52">
        <f>L306+M306+N306+O306</f>
        <v>294.47000000000003</v>
      </c>
      <c r="R306" s="394"/>
    </row>
    <row r="307" spans="1:18" s="20" customFormat="1" ht="25.5">
      <c r="A307" s="496"/>
      <c r="B307" s="518"/>
      <c r="C307" s="492"/>
      <c r="D307" s="492"/>
      <c r="E307" s="480"/>
      <c r="F307" s="480"/>
      <c r="G307" s="480"/>
      <c r="H307" s="480"/>
      <c r="I307" s="79" t="s">
        <v>25</v>
      </c>
      <c r="J307" s="496"/>
      <c r="K307" s="51" t="s">
        <v>45</v>
      </c>
      <c r="L307" s="52">
        <f>L308</f>
        <v>0</v>
      </c>
      <c r="M307" s="52">
        <f>M308</f>
        <v>34.944000000000003</v>
      </c>
      <c r="N307" s="52">
        <f>N308</f>
        <v>0</v>
      </c>
      <c r="O307" s="52">
        <f>O308</f>
        <v>29.69</v>
      </c>
      <c r="P307" s="52"/>
      <c r="Q307" s="36">
        <f t="shared" si="126"/>
        <v>64.634</v>
      </c>
      <c r="R307" s="340"/>
    </row>
    <row r="308" spans="1:18" s="20" customFormat="1" ht="15">
      <c r="A308" s="496"/>
      <c r="B308" s="518"/>
      <c r="C308" s="492"/>
      <c r="D308" s="492"/>
      <c r="E308" s="480"/>
      <c r="F308" s="480"/>
      <c r="G308" s="480"/>
      <c r="H308" s="480"/>
      <c r="I308" s="168" t="s">
        <v>16</v>
      </c>
      <c r="J308" s="496"/>
      <c r="K308" s="61" t="s">
        <v>12</v>
      </c>
      <c r="L308" s="80">
        <v>0</v>
      </c>
      <c r="M308" s="80">
        <v>34.944000000000003</v>
      </c>
      <c r="N308" s="80">
        <v>0</v>
      </c>
      <c r="O308" s="50">
        <v>29.69</v>
      </c>
      <c r="P308" s="50"/>
      <c r="Q308" s="36">
        <f t="shared" si="126"/>
        <v>64.634</v>
      </c>
      <c r="R308" s="340"/>
    </row>
    <row r="309" spans="1:18" s="20" customFormat="1" ht="25.5">
      <c r="A309" s="496"/>
      <c r="B309" s="518"/>
      <c r="C309" s="492"/>
      <c r="D309" s="492"/>
      <c r="E309" s="480"/>
      <c r="F309" s="480"/>
      <c r="G309" s="480"/>
      <c r="H309" s="480"/>
      <c r="I309" s="79" t="s">
        <v>78</v>
      </c>
      <c r="J309" s="496"/>
      <c r="K309" s="51" t="s">
        <v>12</v>
      </c>
      <c r="L309" s="52">
        <f>L310</f>
        <v>0</v>
      </c>
      <c r="M309" s="52">
        <f t="shared" ref="M309:O309" si="132">M310</f>
        <v>0</v>
      </c>
      <c r="N309" s="52">
        <f t="shared" si="132"/>
        <v>36.505000000000003</v>
      </c>
      <c r="O309" s="52">
        <f t="shared" si="132"/>
        <v>43.344000000000001</v>
      </c>
      <c r="P309" s="52"/>
      <c r="Q309" s="36">
        <f t="shared" si="126"/>
        <v>79.849000000000004</v>
      </c>
      <c r="R309" s="340"/>
    </row>
    <row r="310" spans="1:18" s="20" customFormat="1" ht="15">
      <c r="A310" s="496"/>
      <c r="B310" s="518"/>
      <c r="C310" s="492"/>
      <c r="D310" s="492"/>
      <c r="E310" s="480"/>
      <c r="F310" s="480"/>
      <c r="G310" s="480"/>
      <c r="H310" s="480"/>
      <c r="I310" s="167" t="s">
        <v>16</v>
      </c>
      <c r="J310" s="496"/>
      <c r="K310" s="61" t="s">
        <v>12</v>
      </c>
      <c r="L310" s="80">
        <v>0</v>
      </c>
      <c r="M310" s="80">
        <v>0</v>
      </c>
      <c r="N310" s="80">
        <v>36.505000000000003</v>
      </c>
      <c r="O310" s="50">
        <v>43.344000000000001</v>
      </c>
      <c r="P310" s="50"/>
      <c r="Q310" s="36">
        <f t="shared" si="126"/>
        <v>79.849000000000004</v>
      </c>
      <c r="R310" s="340"/>
    </row>
    <row r="311" spans="1:18" s="20" customFormat="1" ht="25.5">
      <c r="A311" s="496"/>
      <c r="B311" s="518"/>
      <c r="C311" s="492"/>
      <c r="D311" s="492"/>
      <c r="E311" s="480"/>
      <c r="F311" s="480"/>
      <c r="G311" s="480"/>
      <c r="H311" s="480"/>
      <c r="I311" s="79" t="s">
        <v>79</v>
      </c>
      <c r="J311" s="496"/>
      <c r="K311" s="51" t="s">
        <v>52</v>
      </c>
      <c r="L311" s="52">
        <f>L312</f>
        <v>0</v>
      </c>
      <c r="M311" s="52">
        <f>M312</f>
        <v>0.215</v>
      </c>
      <c r="N311" s="52">
        <f>N312</f>
        <v>0</v>
      </c>
      <c r="O311" s="52">
        <f>O312</f>
        <v>0</v>
      </c>
      <c r="P311" s="52"/>
      <c r="Q311" s="36">
        <f t="shared" si="126"/>
        <v>0.215</v>
      </c>
      <c r="R311" s="340"/>
    </row>
    <row r="312" spans="1:18" s="20" customFormat="1" ht="15">
      <c r="A312" s="496"/>
      <c r="B312" s="518"/>
      <c r="C312" s="492"/>
      <c r="D312" s="492"/>
      <c r="E312" s="480"/>
      <c r="F312" s="480"/>
      <c r="G312" s="480"/>
      <c r="H312" s="480"/>
      <c r="I312" s="168" t="s">
        <v>16</v>
      </c>
      <c r="J312" s="496"/>
      <c r="K312" s="61" t="s">
        <v>12</v>
      </c>
      <c r="L312" s="80">
        <v>0</v>
      </c>
      <c r="M312" s="80">
        <v>0.215</v>
      </c>
      <c r="N312" s="80">
        <v>0</v>
      </c>
      <c r="O312" s="50">
        <v>0</v>
      </c>
      <c r="P312" s="50"/>
      <c r="Q312" s="36">
        <f t="shared" si="126"/>
        <v>0.215</v>
      </c>
      <c r="R312" s="340"/>
    </row>
    <row r="313" spans="1:18" s="20" customFormat="1" ht="25.5">
      <c r="A313" s="496"/>
      <c r="B313" s="518"/>
      <c r="C313" s="492"/>
      <c r="D313" s="492"/>
      <c r="E313" s="480"/>
      <c r="F313" s="480"/>
      <c r="G313" s="480"/>
      <c r="H313" s="480"/>
      <c r="I313" s="79" t="s">
        <v>80</v>
      </c>
      <c r="J313" s="496"/>
      <c r="K313" s="51" t="s">
        <v>92</v>
      </c>
      <c r="L313" s="52">
        <f>L314</f>
        <v>0</v>
      </c>
      <c r="M313" s="52">
        <f t="shared" ref="M313:Q313" si="133">M314</f>
        <v>119.616</v>
      </c>
      <c r="N313" s="52">
        <f t="shared" si="133"/>
        <v>8.0660000000000007</v>
      </c>
      <c r="O313" s="52">
        <f t="shared" si="133"/>
        <v>37.744</v>
      </c>
      <c r="P313" s="52"/>
      <c r="Q313" s="52">
        <f t="shared" si="133"/>
        <v>165.42599999999999</v>
      </c>
      <c r="R313" s="340"/>
    </row>
    <row r="314" spans="1:18" s="20" customFormat="1" ht="15">
      <c r="A314" s="496"/>
      <c r="B314" s="518"/>
      <c r="C314" s="492"/>
      <c r="D314" s="492"/>
      <c r="E314" s="480"/>
      <c r="F314" s="480"/>
      <c r="G314" s="480"/>
      <c r="H314" s="480"/>
      <c r="I314" s="168" t="s">
        <v>16</v>
      </c>
      <c r="J314" s="496"/>
      <c r="K314" s="61" t="s">
        <v>12</v>
      </c>
      <c r="L314" s="80">
        <v>0</v>
      </c>
      <c r="M314" s="80">
        <v>119.616</v>
      </c>
      <c r="N314" s="80">
        <v>8.0660000000000007</v>
      </c>
      <c r="O314" s="50">
        <v>37.744</v>
      </c>
      <c r="P314" s="50"/>
      <c r="Q314" s="36">
        <f t="shared" si="126"/>
        <v>165.42599999999999</v>
      </c>
      <c r="R314" s="340"/>
    </row>
    <row r="315" spans="1:18" s="20" customFormat="1" ht="15">
      <c r="A315" s="496"/>
      <c r="B315" s="518"/>
      <c r="C315" s="492"/>
      <c r="D315" s="492"/>
      <c r="E315" s="480"/>
      <c r="F315" s="480"/>
      <c r="G315" s="480"/>
      <c r="H315" s="480"/>
      <c r="I315" s="79" t="s">
        <v>148</v>
      </c>
      <c r="J315" s="496"/>
      <c r="K315" s="51" t="s">
        <v>93</v>
      </c>
      <c r="L315" s="52">
        <f>L316+L317+L318+L319</f>
        <v>0</v>
      </c>
      <c r="M315" s="52">
        <f>M316+M317+M318+M319</f>
        <v>1131.0729999999999</v>
      </c>
      <c r="N315" s="52">
        <f>N316+N317+N318+N319</f>
        <v>1306.7819999999999</v>
      </c>
      <c r="O315" s="52">
        <f>O316+O317+O318+O319</f>
        <v>298.84300000000002</v>
      </c>
      <c r="P315" s="52"/>
      <c r="Q315" s="36">
        <f t="shared" si="126"/>
        <v>2736.6979999999999</v>
      </c>
      <c r="R315" s="340"/>
    </row>
    <row r="316" spans="1:18" s="20" customFormat="1" ht="25.5">
      <c r="A316" s="496"/>
      <c r="B316" s="518"/>
      <c r="C316" s="492"/>
      <c r="D316" s="492"/>
      <c r="E316" s="480"/>
      <c r="F316" s="480"/>
      <c r="G316" s="480"/>
      <c r="H316" s="480"/>
      <c r="I316" s="168" t="s">
        <v>114</v>
      </c>
      <c r="J316" s="496"/>
      <c r="K316" s="61" t="s">
        <v>11</v>
      </c>
      <c r="L316" s="80">
        <v>0</v>
      </c>
      <c r="M316" s="80">
        <v>369.43799999999999</v>
      </c>
      <c r="N316" s="80">
        <v>155.785</v>
      </c>
      <c r="O316" s="50">
        <v>0</v>
      </c>
      <c r="P316" s="50"/>
      <c r="Q316" s="36">
        <f t="shared" si="126"/>
        <v>525.22299999999996</v>
      </c>
      <c r="R316" s="340"/>
    </row>
    <row r="317" spans="1:18" s="20" customFormat="1" ht="15">
      <c r="A317" s="496"/>
      <c r="B317" s="518"/>
      <c r="C317" s="492"/>
      <c r="D317" s="492"/>
      <c r="E317" s="480"/>
      <c r="F317" s="480"/>
      <c r="G317" s="480"/>
      <c r="H317" s="480"/>
      <c r="I317" s="167" t="s">
        <v>16</v>
      </c>
      <c r="J317" s="496"/>
      <c r="K317" s="61" t="s">
        <v>12</v>
      </c>
      <c r="L317" s="80">
        <v>0</v>
      </c>
      <c r="M317" s="80">
        <v>141.137</v>
      </c>
      <c r="N317" s="80">
        <v>218.36500000000001</v>
      </c>
      <c r="O317" s="50">
        <v>134.035</v>
      </c>
      <c r="P317" s="50"/>
      <c r="Q317" s="36">
        <f t="shared" si="126"/>
        <v>493.53699999999998</v>
      </c>
      <c r="R317" s="340"/>
    </row>
    <row r="318" spans="1:18" s="20" customFormat="1" ht="25.5">
      <c r="A318" s="496"/>
      <c r="B318" s="518"/>
      <c r="C318" s="492"/>
      <c r="D318" s="492"/>
      <c r="E318" s="480"/>
      <c r="F318" s="480"/>
      <c r="G318" s="480"/>
      <c r="H318" s="480"/>
      <c r="I318" s="168" t="s">
        <v>29</v>
      </c>
      <c r="J318" s="496"/>
      <c r="K318" s="61" t="s">
        <v>35</v>
      </c>
      <c r="L318" s="80">
        <v>0</v>
      </c>
      <c r="M318" s="80">
        <v>481.31299999999999</v>
      </c>
      <c r="N318" s="80">
        <v>82.474000000000004</v>
      </c>
      <c r="O318" s="50">
        <v>35.253</v>
      </c>
      <c r="P318" s="50"/>
      <c r="Q318" s="36">
        <f t="shared" si="126"/>
        <v>599.04</v>
      </c>
      <c r="R318" s="340"/>
    </row>
    <row r="319" spans="1:18" s="20" customFormat="1" ht="38.25">
      <c r="A319" s="496"/>
      <c r="B319" s="518"/>
      <c r="C319" s="492"/>
      <c r="D319" s="492"/>
      <c r="E319" s="480"/>
      <c r="F319" s="480"/>
      <c r="G319" s="480"/>
      <c r="H319" s="480"/>
      <c r="I319" s="167" t="s">
        <v>156</v>
      </c>
      <c r="J319" s="496"/>
      <c r="K319" s="61" t="s">
        <v>48</v>
      </c>
      <c r="L319" s="80">
        <v>0</v>
      </c>
      <c r="M319" s="80">
        <v>139.185</v>
      </c>
      <c r="N319" s="80">
        <v>850.15800000000002</v>
      </c>
      <c r="O319" s="50">
        <v>129.55500000000001</v>
      </c>
      <c r="P319" s="50"/>
      <c r="Q319" s="36">
        <f t="shared" si="126"/>
        <v>1118.8979999999999</v>
      </c>
      <c r="R319" s="340"/>
    </row>
    <row r="320" spans="1:18" s="20" customFormat="1" ht="25.5">
      <c r="A320" s="496"/>
      <c r="B320" s="518"/>
      <c r="C320" s="492"/>
      <c r="D320" s="492"/>
      <c r="E320" s="480"/>
      <c r="F320" s="480"/>
      <c r="G320" s="480"/>
      <c r="H320" s="480"/>
      <c r="I320" s="77" t="s">
        <v>169</v>
      </c>
      <c r="J320" s="496"/>
      <c r="K320" s="51" t="s">
        <v>94</v>
      </c>
      <c r="L320" s="52">
        <f>L321</f>
        <v>0</v>
      </c>
      <c r="M320" s="52">
        <f>M321</f>
        <v>7.617</v>
      </c>
      <c r="N320" s="52">
        <f>N321</f>
        <v>0</v>
      </c>
      <c r="O320" s="52">
        <f>O321</f>
        <v>5.4649999999999999</v>
      </c>
      <c r="P320" s="52"/>
      <c r="Q320" s="36">
        <f t="shared" si="126"/>
        <v>13.082000000000001</v>
      </c>
      <c r="R320" s="340"/>
    </row>
    <row r="321" spans="1:18" s="20" customFormat="1" ht="15">
      <c r="A321" s="496"/>
      <c r="B321" s="518"/>
      <c r="C321" s="492"/>
      <c r="D321" s="492"/>
      <c r="E321" s="480"/>
      <c r="F321" s="480"/>
      <c r="G321" s="480"/>
      <c r="H321" s="480"/>
      <c r="I321" s="167" t="s">
        <v>16</v>
      </c>
      <c r="J321" s="496"/>
      <c r="K321" s="61" t="s">
        <v>12</v>
      </c>
      <c r="L321" s="80">
        <v>0</v>
      </c>
      <c r="M321" s="80">
        <v>7.617</v>
      </c>
      <c r="N321" s="80">
        <v>0</v>
      </c>
      <c r="O321" s="50">
        <v>5.4649999999999999</v>
      </c>
      <c r="P321" s="50"/>
      <c r="Q321" s="36">
        <f t="shared" si="126"/>
        <v>13.082000000000001</v>
      </c>
      <c r="R321" s="340"/>
    </row>
    <row r="322" spans="1:18" s="20" customFormat="1" ht="25.5">
      <c r="A322" s="496"/>
      <c r="B322" s="518"/>
      <c r="C322" s="492"/>
      <c r="D322" s="492"/>
      <c r="E322" s="480"/>
      <c r="F322" s="480"/>
      <c r="G322" s="480"/>
      <c r="H322" s="480"/>
      <c r="I322" s="79" t="s">
        <v>81</v>
      </c>
      <c r="J322" s="496"/>
      <c r="K322" s="51" t="s">
        <v>56</v>
      </c>
      <c r="L322" s="52">
        <f>L323+L324+L325+L326</f>
        <v>0</v>
      </c>
      <c r="M322" s="52">
        <f t="shared" ref="M322:Q322" si="134">M323+M324+M325+M326</f>
        <v>0</v>
      </c>
      <c r="N322" s="52">
        <f t="shared" si="134"/>
        <v>0</v>
      </c>
      <c r="O322" s="52">
        <f t="shared" si="134"/>
        <v>445.31200000000001</v>
      </c>
      <c r="P322" s="52"/>
      <c r="Q322" s="52">
        <f t="shared" si="134"/>
        <v>445.31200000000001</v>
      </c>
      <c r="R322" s="340"/>
    </row>
    <row r="323" spans="1:18" s="20" customFormat="1" ht="15">
      <c r="A323" s="496"/>
      <c r="B323" s="518"/>
      <c r="C323" s="492"/>
      <c r="D323" s="492"/>
      <c r="E323" s="480"/>
      <c r="F323" s="480"/>
      <c r="G323" s="480"/>
      <c r="H323" s="480"/>
      <c r="I323" s="167" t="s">
        <v>16</v>
      </c>
      <c r="J323" s="496"/>
      <c r="K323" s="61" t="s">
        <v>12</v>
      </c>
      <c r="L323" s="80">
        <v>0</v>
      </c>
      <c r="M323" s="80">
        <v>0</v>
      </c>
      <c r="N323" s="80">
        <v>0</v>
      </c>
      <c r="O323" s="80">
        <v>219.285</v>
      </c>
      <c r="P323" s="80"/>
      <c r="Q323" s="36">
        <f t="shared" si="126"/>
        <v>219.285</v>
      </c>
      <c r="R323" s="340"/>
    </row>
    <row r="324" spans="1:18" s="20" customFormat="1" ht="25.5">
      <c r="A324" s="496"/>
      <c r="B324" s="518"/>
      <c r="C324" s="492"/>
      <c r="D324" s="492"/>
      <c r="E324" s="480"/>
      <c r="F324" s="480"/>
      <c r="G324" s="480"/>
      <c r="H324" s="480"/>
      <c r="I324" s="167" t="s">
        <v>29</v>
      </c>
      <c r="J324" s="496"/>
      <c r="K324" s="61" t="s">
        <v>35</v>
      </c>
      <c r="L324" s="80">
        <v>0</v>
      </c>
      <c r="M324" s="80">
        <v>0</v>
      </c>
      <c r="N324" s="80">
        <v>0</v>
      </c>
      <c r="O324" s="50">
        <v>226.02699999999999</v>
      </c>
      <c r="P324" s="50"/>
      <c r="Q324" s="36">
        <f t="shared" si="126"/>
        <v>226.02699999999999</v>
      </c>
      <c r="R324" s="340"/>
    </row>
    <row r="325" spans="1:18" s="20" customFormat="1" ht="38.25">
      <c r="A325" s="496"/>
      <c r="B325" s="518"/>
      <c r="C325" s="492"/>
      <c r="D325" s="492"/>
      <c r="E325" s="480"/>
      <c r="F325" s="480"/>
      <c r="G325" s="480"/>
      <c r="H325" s="480"/>
      <c r="I325" s="167" t="s">
        <v>82</v>
      </c>
      <c r="J325" s="496"/>
      <c r="K325" s="61" t="s">
        <v>89</v>
      </c>
      <c r="L325" s="80">
        <v>0</v>
      </c>
      <c r="M325" s="80">
        <v>0</v>
      </c>
      <c r="N325" s="80">
        <v>0</v>
      </c>
      <c r="O325" s="80">
        <v>0</v>
      </c>
      <c r="P325" s="80"/>
      <c r="Q325" s="36">
        <f t="shared" si="126"/>
        <v>0</v>
      </c>
      <c r="R325" s="340"/>
    </row>
    <row r="326" spans="1:18" s="20" customFormat="1" ht="38.25">
      <c r="A326" s="496"/>
      <c r="B326" s="518"/>
      <c r="C326" s="492"/>
      <c r="D326" s="492"/>
      <c r="E326" s="480"/>
      <c r="F326" s="480"/>
      <c r="G326" s="480"/>
      <c r="H326" s="480"/>
      <c r="I326" s="305" t="s">
        <v>18</v>
      </c>
      <c r="J326" s="496"/>
      <c r="K326" s="61" t="s">
        <v>17</v>
      </c>
      <c r="L326" s="80">
        <v>0</v>
      </c>
      <c r="M326" s="80">
        <v>0</v>
      </c>
      <c r="N326" s="80">
        <v>0</v>
      </c>
      <c r="O326" s="80">
        <v>0</v>
      </c>
      <c r="P326" s="80"/>
      <c r="Q326" s="36">
        <f t="shared" si="126"/>
        <v>0</v>
      </c>
      <c r="R326" s="340"/>
    </row>
    <row r="327" spans="1:18" s="20" customFormat="1" ht="51">
      <c r="A327" s="496"/>
      <c r="B327" s="518"/>
      <c r="C327" s="492"/>
      <c r="D327" s="492"/>
      <c r="E327" s="480"/>
      <c r="F327" s="480"/>
      <c r="G327" s="480"/>
      <c r="H327" s="480"/>
      <c r="I327" s="88" t="s">
        <v>83</v>
      </c>
      <c r="J327" s="496"/>
      <c r="K327" s="51" t="s">
        <v>95</v>
      </c>
      <c r="L327" s="52">
        <f t="shared" ref="L327:O327" si="135">L328</f>
        <v>0</v>
      </c>
      <c r="M327" s="52">
        <f t="shared" si="135"/>
        <v>5.1310000000000002</v>
      </c>
      <c r="N327" s="52">
        <f t="shared" si="135"/>
        <v>0</v>
      </c>
      <c r="O327" s="52">
        <f t="shared" si="135"/>
        <v>0</v>
      </c>
      <c r="P327" s="52"/>
      <c r="Q327" s="36">
        <f t="shared" si="126"/>
        <v>5.1310000000000002</v>
      </c>
      <c r="R327" s="340"/>
    </row>
    <row r="328" spans="1:18" s="20" customFormat="1" ht="25.5">
      <c r="A328" s="496"/>
      <c r="B328" s="518"/>
      <c r="C328" s="492"/>
      <c r="D328" s="492"/>
      <c r="E328" s="480"/>
      <c r="F328" s="480"/>
      <c r="G328" s="480"/>
      <c r="H328" s="480"/>
      <c r="I328" s="167" t="s">
        <v>29</v>
      </c>
      <c r="J328" s="496"/>
      <c r="K328" s="61" t="s">
        <v>35</v>
      </c>
      <c r="L328" s="80">
        <v>0</v>
      </c>
      <c r="M328" s="80">
        <v>5.1310000000000002</v>
      </c>
      <c r="N328" s="80">
        <v>0</v>
      </c>
      <c r="O328" s="80">
        <v>0</v>
      </c>
      <c r="P328" s="80"/>
      <c r="Q328" s="36">
        <f t="shared" si="126"/>
        <v>5.1310000000000002</v>
      </c>
      <c r="R328" s="340"/>
    </row>
    <row r="329" spans="1:18" s="20" customFormat="1" ht="38.25">
      <c r="A329" s="496"/>
      <c r="B329" s="518"/>
      <c r="C329" s="492"/>
      <c r="D329" s="492"/>
      <c r="E329" s="480"/>
      <c r="F329" s="480"/>
      <c r="G329" s="480"/>
      <c r="H329" s="480"/>
      <c r="I329" s="79" t="s">
        <v>360</v>
      </c>
      <c r="J329" s="496"/>
      <c r="K329" s="51" t="s">
        <v>96</v>
      </c>
      <c r="L329" s="52">
        <f>L330</f>
        <v>0</v>
      </c>
      <c r="M329" s="52">
        <f>M330</f>
        <v>4.0739999999999998</v>
      </c>
      <c r="N329" s="52">
        <f>N330</f>
        <v>5</v>
      </c>
      <c r="O329" s="52">
        <f>O330</f>
        <v>179.23500000000001</v>
      </c>
      <c r="P329" s="52"/>
      <c r="Q329" s="36">
        <f t="shared" si="126"/>
        <v>188.30900000000003</v>
      </c>
      <c r="R329" s="340"/>
    </row>
    <row r="330" spans="1:18" s="20" customFormat="1" ht="15">
      <c r="A330" s="496"/>
      <c r="B330" s="518"/>
      <c r="C330" s="492"/>
      <c r="D330" s="492"/>
      <c r="E330" s="480"/>
      <c r="F330" s="480"/>
      <c r="G330" s="480"/>
      <c r="H330" s="480"/>
      <c r="I330" s="168" t="s">
        <v>16</v>
      </c>
      <c r="J330" s="496"/>
      <c r="K330" s="61" t="s">
        <v>12</v>
      </c>
      <c r="L330" s="80">
        <v>0</v>
      </c>
      <c r="M330" s="80">
        <v>4.0739999999999998</v>
      </c>
      <c r="N330" s="80">
        <v>5</v>
      </c>
      <c r="O330" s="50">
        <v>179.23500000000001</v>
      </c>
      <c r="P330" s="50"/>
      <c r="Q330" s="36">
        <f t="shared" si="126"/>
        <v>188.30900000000003</v>
      </c>
      <c r="R330" s="340"/>
    </row>
    <row r="331" spans="1:18" s="20" customFormat="1" ht="15">
      <c r="A331" s="496"/>
      <c r="B331" s="518"/>
      <c r="C331" s="492"/>
      <c r="D331" s="492"/>
      <c r="E331" s="480"/>
      <c r="F331" s="480"/>
      <c r="G331" s="480"/>
      <c r="H331" s="480"/>
      <c r="I331" s="79" t="s">
        <v>85</v>
      </c>
      <c r="J331" s="496"/>
      <c r="K331" s="51" t="s">
        <v>97</v>
      </c>
      <c r="L331" s="52">
        <f>L332+L333+L334</f>
        <v>0</v>
      </c>
      <c r="M331" s="52">
        <f t="shared" ref="M331:O331" si="136">M332+M333+M334</f>
        <v>60.366</v>
      </c>
      <c r="N331" s="52">
        <f t="shared" si="136"/>
        <v>16.314</v>
      </c>
      <c r="O331" s="52">
        <f t="shared" si="136"/>
        <v>175.232</v>
      </c>
      <c r="P331" s="52"/>
      <c r="Q331" s="36">
        <f t="shared" si="126"/>
        <v>251.91199999999998</v>
      </c>
      <c r="R331" s="340"/>
    </row>
    <row r="332" spans="1:18" s="20" customFormat="1" ht="15">
      <c r="A332" s="496"/>
      <c r="B332" s="518"/>
      <c r="C332" s="492"/>
      <c r="D332" s="492"/>
      <c r="E332" s="480"/>
      <c r="F332" s="480"/>
      <c r="G332" s="480"/>
      <c r="H332" s="480"/>
      <c r="I332" s="168" t="s">
        <v>16</v>
      </c>
      <c r="J332" s="496"/>
      <c r="K332" s="61" t="s">
        <v>12</v>
      </c>
      <c r="L332" s="80">
        <v>0</v>
      </c>
      <c r="M332" s="80">
        <v>18.233000000000001</v>
      </c>
      <c r="N332" s="80">
        <v>16.314</v>
      </c>
      <c r="O332" s="50">
        <v>44.664999999999999</v>
      </c>
      <c r="P332" s="50"/>
      <c r="Q332" s="36">
        <f t="shared" si="126"/>
        <v>79.212000000000003</v>
      </c>
      <c r="R332" s="340"/>
    </row>
    <row r="333" spans="1:18" s="20" customFormat="1" ht="32.25" customHeight="1">
      <c r="A333" s="496"/>
      <c r="B333" s="518"/>
      <c r="C333" s="492"/>
      <c r="D333" s="492"/>
      <c r="E333" s="480"/>
      <c r="F333" s="480"/>
      <c r="G333" s="480"/>
      <c r="H333" s="480"/>
      <c r="I333" s="167" t="s">
        <v>29</v>
      </c>
      <c r="J333" s="496"/>
      <c r="K333" s="61" t="s">
        <v>35</v>
      </c>
      <c r="L333" s="80">
        <v>0</v>
      </c>
      <c r="M333" s="80">
        <v>0</v>
      </c>
      <c r="N333" s="80">
        <v>0</v>
      </c>
      <c r="O333" s="35">
        <v>130.56700000000001</v>
      </c>
      <c r="P333" s="35"/>
      <c r="Q333" s="36">
        <f t="shared" si="126"/>
        <v>130.56700000000001</v>
      </c>
      <c r="R333" s="340"/>
    </row>
    <row r="334" spans="1:18" s="20" customFormat="1" ht="32.25" customHeight="1">
      <c r="A334" s="496"/>
      <c r="B334" s="518"/>
      <c r="C334" s="492"/>
      <c r="D334" s="492"/>
      <c r="E334" s="480"/>
      <c r="F334" s="480"/>
      <c r="G334" s="480"/>
      <c r="H334" s="480"/>
      <c r="I334" s="167" t="s">
        <v>156</v>
      </c>
      <c r="J334" s="496"/>
      <c r="K334" s="61" t="s">
        <v>48</v>
      </c>
      <c r="L334" s="80">
        <v>0</v>
      </c>
      <c r="M334" s="80">
        <v>42.133000000000003</v>
      </c>
      <c r="N334" s="80">
        <v>0</v>
      </c>
      <c r="O334" s="80">
        <v>0</v>
      </c>
      <c r="P334" s="80"/>
      <c r="Q334" s="36">
        <f t="shared" si="126"/>
        <v>42.133000000000003</v>
      </c>
      <c r="R334" s="340"/>
    </row>
    <row r="335" spans="1:18" s="20" customFormat="1" ht="63.75">
      <c r="A335" s="496"/>
      <c r="B335" s="518"/>
      <c r="C335" s="492"/>
      <c r="D335" s="492"/>
      <c r="E335" s="480"/>
      <c r="F335" s="480"/>
      <c r="G335" s="480"/>
      <c r="H335" s="480"/>
      <c r="I335" s="79" t="s">
        <v>157</v>
      </c>
      <c r="J335" s="496"/>
      <c r="K335" s="51" t="s">
        <v>98</v>
      </c>
      <c r="L335" s="52">
        <f>L336</f>
        <v>0</v>
      </c>
      <c r="M335" s="52">
        <f>M336</f>
        <v>7.3250000000000002</v>
      </c>
      <c r="N335" s="52">
        <f>N336</f>
        <v>24</v>
      </c>
      <c r="O335" s="52">
        <f>O336</f>
        <v>35</v>
      </c>
      <c r="P335" s="52"/>
      <c r="Q335" s="36">
        <f t="shared" si="126"/>
        <v>66.325000000000003</v>
      </c>
      <c r="R335" s="340"/>
    </row>
    <row r="336" spans="1:18" s="20" customFormat="1" ht="15">
      <c r="A336" s="496"/>
      <c r="B336" s="518"/>
      <c r="C336" s="492"/>
      <c r="D336" s="492"/>
      <c r="E336" s="480"/>
      <c r="F336" s="480"/>
      <c r="G336" s="480"/>
      <c r="H336" s="480"/>
      <c r="I336" s="168" t="s">
        <v>16</v>
      </c>
      <c r="J336" s="496"/>
      <c r="K336" s="61" t="s">
        <v>12</v>
      </c>
      <c r="L336" s="80">
        <v>0</v>
      </c>
      <c r="M336" s="80">
        <v>7.3250000000000002</v>
      </c>
      <c r="N336" s="80">
        <v>24</v>
      </c>
      <c r="O336" s="50">
        <v>35</v>
      </c>
      <c r="P336" s="50"/>
      <c r="Q336" s="36">
        <f t="shared" si="126"/>
        <v>66.325000000000003</v>
      </c>
      <c r="R336" s="340"/>
    </row>
    <row r="337" spans="1:18" s="20" customFormat="1" ht="25.5">
      <c r="A337" s="496"/>
      <c r="B337" s="518"/>
      <c r="C337" s="492"/>
      <c r="D337" s="492"/>
      <c r="E337" s="480"/>
      <c r="F337" s="480"/>
      <c r="G337" s="480"/>
      <c r="H337" s="480"/>
      <c r="I337" s="79" t="s">
        <v>86</v>
      </c>
      <c r="J337" s="496"/>
      <c r="K337" s="51" t="s">
        <v>99</v>
      </c>
      <c r="L337" s="52">
        <f>L338+L339+L340+L341</f>
        <v>0</v>
      </c>
      <c r="M337" s="52">
        <f t="shared" ref="M337:O337" si="137">M338+M339+M340+M341</f>
        <v>1106.106</v>
      </c>
      <c r="N337" s="52">
        <f t="shared" si="137"/>
        <v>355.77499999999998</v>
      </c>
      <c r="O337" s="52">
        <f t="shared" si="137"/>
        <v>587.399</v>
      </c>
      <c r="P337" s="52"/>
      <c r="Q337" s="36">
        <f t="shared" si="126"/>
        <v>2049.2799999999997</v>
      </c>
      <c r="R337" s="340"/>
    </row>
    <row r="338" spans="1:18" s="20" customFormat="1" ht="15">
      <c r="A338" s="496"/>
      <c r="B338" s="518"/>
      <c r="C338" s="492"/>
      <c r="D338" s="492"/>
      <c r="E338" s="480"/>
      <c r="F338" s="480"/>
      <c r="G338" s="480"/>
      <c r="H338" s="480"/>
      <c r="I338" s="168" t="s">
        <v>16</v>
      </c>
      <c r="J338" s="496"/>
      <c r="K338" s="61" t="s">
        <v>12</v>
      </c>
      <c r="L338" s="50">
        <v>0</v>
      </c>
      <c r="M338" s="50">
        <v>46.316000000000003</v>
      </c>
      <c r="N338" s="80">
        <v>1</v>
      </c>
      <c r="O338" s="50">
        <v>0</v>
      </c>
      <c r="P338" s="50"/>
      <c r="Q338" s="36">
        <f t="shared" si="126"/>
        <v>47.316000000000003</v>
      </c>
      <c r="R338" s="340"/>
    </row>
    <row r="339" spans="1:18" s="20" customFormat="1" ht="25.5">
      <c r="A339" s="496"/>
      <c r="B339" s="518"/>
      <c r="C339" s="492"/>
      <c r="D339" s="492"/>
      <c r="E339" s="480"/>
      <c r="F339" s="480"/>
      <c r="G339" s="480"/>
      <c r="H339" s="480"/>
      <c r="I339" s="167" t="s">
        <v>29</v>
      </c>
      <c r="J339" s="496"/>
      <c r="K339" s="61" t="s">
        <v>35</v>
      </c>
      <c r="L339" s="80">
        <v>0</v>
      </c>
      <c r="M339" s="80">
        <v>0</v>
      </c>
      <c r="N339" s="80">
        <v>0</v>
      </c>
      <c r="O339" s="50">
        <v>66.47</v>
      </c>
      <c r="P339" s="50"/>
      <c r="Q339" s="36">
        <f t="shared" si="126"/>
        <v>66.47</v>
      </c>
      <c r="R339" s="340"/>
    </row>
    <row r="340" spans="1:18" s="20" customFormat="1" ht="38.25">
      <c r="A340" s="496"/>
      <c r="B340" s="518"/>
      <c r="C340" s="492"/>
      <c r="D340" s="492"/>
      <c r="E340" s="480"/>
      <c r="F340" s="480"/>
      <c r="G340" s="480"/>
      <c r="H340" s="480"/>
      <c r="I340" s="167" t="s">
        <v>54</v>
      </c>
      <c r="J340" s="496"/>
      <c r="K340" s="61" t="s">
        <v>48</v>
      </c>
      <c r="L340" s="80">
        <v>0</v>
      </c>
      <c r="M340" s="80">
        <v>650.947</v>
      </c>
      <c r="N340" s="80">
        <v>354.77499999999998</v>
      </c>
      <c r="O340" s="50">
        <v>520.92899999999997</v>
      </c>
      <c r="P340" s="50"/>
      <c r="Q340" s="36">
        <f t="shared" si="126"/>
        <v>1526.6509999999998</v>
      </c>
      <c r="R340" s="340"/>
    </row>
    <row r="341" spans="1:18" s="20" customFormat="1" ht="38.25">
      <c r="A341" s="496"/>
      <c r="B341" s="518"/>
      <c r="C341" s="492"/>
      <c r="D341" s="492"/>
      <c r="E341" s="480"/>
      <c r="F341" s="480"/>
      <c r="G341" s="480"/>
      <c r="H341" s="480"/>
      <c r="I341" s="305" t="s">
        <v>18</v>
      </c>
      <c r="J341" s="496"/>
      <c r="K341" s="61" t="s">
        <v>17</v>
      </c>
      <c r="L341" s="80">
        <v>0</v>
      </c>
      <c r="M341" s="80">
        <v>408.84300000000002</v>
      </c>
      <c r="N341" s="80">
        <v>0</v>
      </c>
      <c r="O341" s="80">
        <v>0</v>
      </c>
      <c r="P341" s="80"/>
      <c r="Q341" s="36">
        <f t="shared" si="126"/>
        <v>408.84300000000002</v>
      </c>
      <c r="R341" s="340"/>
    </row>
    <row r="342" spans="1:18" s="20" customFormat="1" ht="63.75">
      <c r="A342" s="496"/>
      <c r="B342" s="518"/>
      <c r="C342" s="492"/>
      <c r="D342" s="492"/>
      <c r="E342" s="480"/>
      <c r="F342" s="480"/>
      <c r="G342" s="480"/>
      <c r="H342" s="480"/>
      <c r="I342" s="79" t="s">
        <v>159</v>
      </c>
      <c r="J342" s="496"/>
      <c r="K342" s="51" t="s">
        <v>100</v>
      </c>
      <c r="L342" s="52">
        <f>L343+L344</f>
        <v>0</v>
      </c>
      <c r="M342" s="52">
        <f t="shared" ref="M342:O342" si="138">M343+M344</f>
        <v>0</v>
      </c>
      <c r="N342" s="52">
        <f t="shared" si="138"/>
        <v>0</v>
      </c>
      <c r="O342" s="52">
        <f t="shared" si="138"/>
        <v>948.48800000000006</v>
      </c>
      <c r="P342" s="52"/>
      <c r="Q342" s="36">
        <f t="shared" si="126"/>
        <v>948.48800000000006</v>
      </c>
      <c r="R342" s="340"/>
    </row>
    <row r="343" spans="1:18" s="20" customFormat="1" ht="25.5">
      <c r="A343" s="496"/>
      <c r="B343" s="518"/>
      <c r="C343" s="492"/>
      <c r="D343" s="492"/>
      <c r="E343" s="480"/>
      <c r="F343" s="480"/>
      <c r="G343" s="480"/>
      <c r="H343" s="480"/>
      <c r="I343" s="167" t="s">
        <v>29</v>
      </c>
      <c r="J343" s="496"/>
      <c r="K343" s="61" t="s">
        <v>35</v>
      </c>
      <c r="L343" s="80">
        <v>0</v>
      </c>
      <c r="M343" s="80">
        <v>0</v>
      </c>
      <c r="N343" s="80">
        <v>0</v>
      </c>
      <c r="O343" s="50">
        <v>948.48800000000006</v>
      </c>
      <c r="P343" s="50"/>
      <c r="Q343" s="36">
        <f t="shared" si="126"/>
        <v>948.48800000000006</v>
      </c>
      <c r="R343" s="340"/>
    </row>
    <row r="344" spans="1:18" s="20" customFormat="1" ht="38.25">
      <c r="A344" s="496"/>
      <c r="B344" s="518"/>
      <c r="C344" s="492"/>
      <c r="D344" s="492"/>
      <c r="E344" s="480"/>
      <c r="F344" s="480"/>
      <c r="G344" s="480"/>
      <c r="H344" s="480"/>
      <c r="I344" s="305" t="s">
        <v>18</v>
      </c>
      <c r="J344" s="496"/>
      <c r="K344" s="61" t="s">
        <v>17</v>
      </c>
      <c r="L344" s="80">
        <v>0</v>
      </c>
      <c r="M344" s="80">
        <v>0</v>
      </c>
      <c r="N344" s="80">
        <v>0</v>
      </c>
      <c r="O344" s="80">
        <v>0</v>
      </c>
      <c r="P344" s="80"/>
      <c r="Q344" s="36">
        <f t="shared" si="126"/>
        <v>0</v>
      </c>
      <c r="R344" s="340"/>
    </row>
    <row r="345" spans="1:18" s="20" customFormat="1" ht="51">
      <c r="A345" s="496"/>
      <c r="B345" s="518"/>
      <c r="C345" s="492"/>
      <c r="D345" s="492"/>
      <c r="E345" s="480"/>
      <c r="F345" s="480"/>
      <c r="G345" s="480"/>
      <c r="H345" s="480"/>
      <c r="I345" s="79" t="s">
        <v>87</v>
      </c>
      <c r="J345" s="496"/>
      <c r="K345" s="51" t="s">
        <v>101</v>
      </c>
      <c r="L345" s="52">
        <f>L346+L347+L348+L349</f>
        <v>0</v>
      </c>
      <c r="M345" s="52">
        <f t="shared" ref="M345:O345" si="139">M346+M347+M348+M349</f>
        <v>0</v>
      </c>
      <c r="N345" s="52">
        <f t="shared" si="139"/>
        <v>0</v>
      </c>
      <c r="O345" s="52">
        <f t="shared" si="139"/>
        <v>681.69200000000001</v>
      </c>
      <c r="P345" s="52"/>
      <c r="Q345" s="36">
        <f t="shared" si="126"/>
        <v>681.69200000000001</v>
      </c>
      <c r="R345" s="340"/>
    </row>
    <row r="346" spans="1:18" s="20" customFormat="1" ht="25.5">
      <c r="A346" s="496"/>
      <c r="B346" s="518"/>
      <c r="C346" s="492"/>
      <c r="D346" s="492"/>
      <c r="E346" s="480"/>
      <c r="F346" s="480"/>
      <c r="G346" s="480"/>
      <c r="H346" s="480"/>
      <c r="I346" s="168" t="s">
        <v>114</v>
      </c>
      <c r="J346" s="496"/>
      <c r="K346" s="61" t="s">
        <v>11</v>
      </c>
      <c r="L346" s="80">
        <v>0</v>
      </c>
      <c r="M346" s="80">
        <v>0</v>
      </c>
      <c r="N346" s="80">
        <v>0</v>
      </c>
      <c r="O346" s="50">
        <v>200</v>
      </c>
      <c r="P346" s="50"/>
      <c r="Q346" s="36">
        <f t="shared" si="126"/>
        <v>200</v>
      </c>
      <c r="R346" s="340"/>
    </row>
    <row r="347" spans="1:18" s="20" customFormat="1" ht="25.5">
      <c r="A347" s="496"/>
      <c r="B347" s="518"/>
      <c r="C347" s="492"/>
      <c r="D347" s="492"/>
      <c r="E347" s="480"/>
      <c r="F347" s="480"/>
      <c r="G347" s="480"/>
      <c r="H347" s="480"/>
      <c r="I347" s="167" t="s">
        <v>29</v>
      </c>
      <c r="J347" s="496"/>
      <c r="K347" s="61" t="s">
        <v>35</v>
      </c>
      <c r="L347" s="80">
        <v>0</v>
      </c>
      <c r="M347" s="80">
        <v>0</v>
      </c>
      <c r="N347" s="80">
        <v>0</v>
      </c>
      <c r="O347" s="50">
        <v>57.603000000000002</v>
      </c>
      <c r="P347" s="50"/>
      <c r="Q347" s="36">
        <f t="shared" si="126"/>
        <v>57.603000000000002</v>
      </c>
      <c r="R347" s="340"/>
    </row>
    <row r="348" spans="1:18" s="20" customFormat="1" ht="38.25">
      <c r="A348" s="496"/>
      <c r="B348" s="518"/>
      <c r="C348" s="492"/>
      <c r="D348" s="492"/>
      <c r="E348" s="480"/>
      <c r="F348" s="480"/>
      <c r="G348" s="480"/>
      <c r="H348" s="480"/>
      <c r="I348" s="167" t="s">
        <v>54</v>
      </c>
      <c r="J348" s="496"/>
      <c r="K348" s="61" t="s">
        <v>48</v>
      </c>
      <c r="L348" s="80">
        <v>0</v>
      </c>
      <c r="M348" s="80">
        <v>0</v>
      </c>
      <c r="N348" s="80">
        <v>0</v>
      </c>
      <c r="O348" s="50">
        <v>424.089</v>
      </c>
      <c r="P348" s="50"/>
      <c r="Q348" s="36">
        <f t="shared" ref="Q348:Q363" si="140">O348+N348+M348+L348</f>
        <v>424.089</v>
      </c>
      <c r="R348" s="340"/>
    </row>
    <row r="349" spans="1:18" s="20" customFormat="1" ht="38.25">
      <c r="A349" s="496"/>
      <c r="B349" s="518"/>
      <c r="C349" s="492"/>
      <c r="D349" s="492"/>
      <c r="E349" s="480"/>
      <c r="F349" s="480"/>
      <c r="G349" s="480"/>
      <c r="H349" s="480"/>
      <c r="I349" s="305" t="s">
        <v>18</v>
      </c>
      <c r="J349" s="496"/>
      <c r="K349" s="61" t="s">
        <v>17</v>
      </c>
      <c r="L349" s="80">
        <v>0</v>
      </c>
      <c r="M349" s="80">
        <v>0</v>
      </c>
      <c r="N349" s="80">
        <v>0</v>
      </c>
      <c r="O349" s="80">
        <v>0</v>
      </c>
      <c r="P349" s="80"/>
      <c r="Q349" s="36">
        <f t="shared" si="140"/>
        <v>0</v>
      </c>
      <c r="R349" s="340"/>
    </row>
    <row r="350" spans="1:18" s="20" customFormat="1" ht="38.25">
      <c r="A350" s="496"/>
      <c r="B350" s="518"/>
      <c r="C350" s="492"/>
      <c r="D350" s="492"/>
      <c r="E350" s="480"/>
      <c r="F350" s="480"/>
      <c r="G350" s="480"/>
      <c r="H350" s="480"/>
      <c r="I350" s="77" t="s">
        <v>34</v>
      </c>
      <c r="J350" s="496"/>
      <c r="K350" s="51" t="s">
        <v>41</v>
      </c>
      <c r="L350" s="52">
        <f>L351</f>
        <v>0</v>
      </c>
      <c r="M350" s="52">
        <f>M351</f>
        <v>0</v>
      </c>
      <c r="N350" s="52">
        <f>N351</f>
        <v>0</v>
      </c>
      <c r="O350" s="52">
        <f>O351</f>
        <v>34.143999999999998</v>
      </c>
      <c r="P350" s="52"/>
      <c r="Q350" s="36">
        <f t="shared" si="140"/>
        <v>34.143999999999998</v>
      </c>
      <c r="R350" s="340"/>
    </row>
    <row r="351" spans="1:18" s="20" customFormat="1" ht="15">
      <c r="A351" s="496"/>
      <c r="B351" s="518"/>
      <c r="C351" s="492"/>
      <c r="D351" s="492"/>
      <c r="E351" s="480"/>
      <c r="F351" s="480"/>
      <c r="G351" s="480"/>
      <c r="H351" s="480"/>
      <c r="I351" s="168" t="s">
        <v>16</v>
      </c>
      <c r="J351" s="496"/>
      <c r="K351" s="61" t="s">
        <v>12</v>
      </c>
      <c r="L351" s="80">
        <v>0</v>
      </c>
      <c r="M351" s="80">
        <v>0</v>
      </c>
      <c r="N351" s="80">
        <v>0</v>
      </c>
      <c r="O351" s="50">
        <v>34.143999999999998</v>
      </c>
      <c r="P351" s="50"/>
      <c r="Q351" s="36">
        <f t="shared" si="140"/>
        <v>34.143999999999998</v>
      </c>
      <c r="R351" s="340"/>
    </row>
    <row r="352" spans="1:18" s="20" customFormat="1" ht="63.75">
      <c r="A352" s="496"/>
      <c r="B352" s="518"/>
      <c r="C352" s="492"/>
      <c r="D352" s="492"/>
      <c r="E352" s="480"/>
      <c r="F352" s="480"/>
      <c r="G352" s="480"/>
      <c r="H352" s="480"/>
      <c r="I352" s="79" t="s">
        <v>117</v>
      </c>
      <c r="J352" s="498"/>
      <c r="K352" s="51" t="s">
        <v>103</v>
      </c>
      <c r="L352" s="53">
        <v>0</v>
      </c>
      <c r="M352" s="53">
        <v>0</v>
      </c>
      <c r="N352" s="52">
        <v>0.76700000000000002</v>
      </c>
      <c r="O352" s="53">
        <v>0</v>
      </c>
      <c r="P352" s="53"/>
      <c r="Q352" s="36">
        <f t="shared" si="140"/>
        <v>0.76700000000000002</v>
      </c>
      <c r="R352" s="340"/>
    </row>
    <row r="353" spans="1:18" s="20" customFormat="1" ht="15">
      <c r="A353" s="393"/>
      <c r="B353" s="395"/>
      <c r="C353" s="492"/>
      <c r="D353" s="492"/>
      <c r="E353" s="480"/>
      <c r="F353" s="480"/>
      <c r="G353" s="480"/>
      <c r="H353" s="480"/>
      <c r="I353" s="79"/>
      <c r="J353" s="393"/>
      <c r="K353" s="51" t="s">
        <v>666</v>
      </c>
      <c r="L353" s="50">
        <v>0</v>
      </c>
      <c r="M353" s="50">
        <v>0</v>
      </c>
      <c r="N353" s="80">
        <v>0.76700000000000002</v>
      </c>
      <c r="O353" s="50">
        <v>0</v>
      </c>
      <c r="P353" s="50"/>
      <c r="Q353" s="52">
        <f>L353+M353+N353+O353</f>
        <v>0.76700000000000002</v>
      </c>
      <c r="R353" s="394"/>
    </row>
    <row r="354" spans="1:18" s="12" customFormat="1" ht="15">
      <c r="A354" s="495">
        <v>31</v>
      </c>
      <c r="B354" s="479" t="s">
        <v>327</v>
      </c>
      <c r="C354" s="492"/>
      <c r="D354" s="492"/>
      <c r="E354" s="480"/>
      <c r="F354" s="480"/>
      <c r="G354" s="480"/>
      <c r="H354" s="480"/>
      <c r="I354" s="201" t="s">
        <v>13</v>
      </c>
      <c r="J354" s="495">
        <v>458</v>
      </c>
      <c r="K354" s="10"/>
      <c r="L354" s="206">
        <f>L355</f>
        <v>0</v>
      </c>
      <c r="M354" s="206">
        <f t="shared" ref="M354:O354" si="141">M355</f>
        <v>0</v>
      </c>
      <c r="N354" s="206">
        <f t="shared" si="141"/>
        <v>213.05700000000002</v>
      </c>
      <c r="O354" s="206">
        <f t="shared" si="141"/>
        <v>396.19600000000003</v>
      </c>
      <c r="P354" s="206"/>
      <c r="Q354" s="15">
        <f t="shared" si="140"/>
        <v>609.25300000000004</v>
      </c>
      <c r="R354" s="8"/>
    </row>
    <row r="355" spans="1:18" s="12" customFormat="1" ht="63.75">
      <c r="A355" s="496"/>
      <c r="B355" s="480"/>
      <c r="C355" s="492"/>
      <c r="D355" s="492"/>
      <c r="E355" s="480"/>
      <c r="F355" s="480"/>
      <c r="G355" s="480"/>
      <c r="H355" s="480"/>
      <c r="I355" s="79" t="s">
        <v>213</v>
      </c>
      <c r="J355" s="496"/>
      <c r="K355" s="51" t="s">
        <v>362</v>
      </c>
      <c r="L355" s="52">
        <f>L356+L358</f>
        <v>0</v>
      </c>
      <c r="M355" s="52">
        <f>M356+M358</f>
        <v>0</v>
      </c>
      <c r="N355" s="52">
        <f t="shared" ref="N355" si="142">N356+N358</f>
        <v>213.05700000000002</v>
      </c>
      <c r="O355" s="52">
        <f>O356+O358+O362+O360</f>
        <v>396.19600000000003</v>
      </c>
      <c r="P355" s="52"/>
      <c r="Q355" s="52">
        <f>Q356+Q358+Q360+Q362</f>
        <v>609.25300000000004</v>
      </c>
      <c r="R355" s="340"/>
    </row>
    <row r="356" spans="1:18" s="12" customFormat="1" ht="25.5">
      <c r="A356" s="496"/>
      <c r="B356" s="480"/>
      <c r="C356" s="492"/>
      <c r="D356" s="492"/>
      <c r="E356" s="480"/>
      <c r="F356" s="480"/>
      <c r="G356" s="480"/>
      <c r="H356" s="480"/>
      <c r="I356" s="77" t="s">
        <v>169</v>
      </c>
      <c r="J356" s="496"/>
      <c r="K356" s="51" t="s">
        <v>12</v>
      </c>
      <c r="L356" s="52">
        <f>L357</f>
        <v>0</v>
      </c>
      <c r="M356" s="52">
        <f>M357</f>
        <v>0</v>
      </c>
      <c r="N356" s="52">
        <f>N357</f>
        <v>73.478999999999999</v>
      </c>
      <c r="O356" s="52">
        <f t="shared" ref="O356" si="143">O357</f>
        <v>138.667</v>
      </c>
      <c r="P356" s="52"/>
      <c r="Q356" s="36">
        <f t="shared" si="140"/>
        <v>212.14600000000002</v>
      </c>
      <c r="R356" s="340"/>
    </row>
    <row r="357" spans="1:18" s="12" customFormat="1" ht="15">
      <c r="A357" s="496"/>
      <c r="B357" s="480"/>
      <c r="C357" s="492"/>
      <c r="D357" s="492"/>
      <c r="E357" s="480"/>
      <c r="F357" s="480"/>
      <c r="G357" s="480"/>
      <c r="H357" s="480"/>
      <c r="I357" s="168" t="s">
        <v>16</v>
      </c>
      <c r="J357" s="496"/>
      <c r="K357" s="61" t="s">
        <v>12</v>
      </c>
      <c r="L357" s="50">
        <v>0</v>
      </c>
      <c r="M357" s="50">
        <v>0</v>
      </c>
      <c r="N357" s="80">
        <v>73.478999999999999</v>
      </c>
      <c r="O357" s="50">
        <v>138.667</v>
      </c>
      <c r="P357" s="50"/>
      <c r="Q357" s="36">
        <f t="shared" si="140"/>
        <v>212.14600000000002</v>
      </c>
      <c r="R357" s="340"/>
    </row>
    <row r="358" spans="1:18" s="12" customFormat="1" ht="25.5">
      <c r="A358" s="496"/>
      <c r="B358" s="480"/>
      <c r="C358" s="492"/>
      <c r="D358" s="492"/>
      <c r="E358" s="480"/>
      <c r="F358" s="480"/>
      <c r="G358" s="480"/>
      <c r="H358" s="480"/>
      <c r="I358" s="79" t="s">
        <v>78</v>
      </c>
      <c r="J358" s="496"/>
      <c r="K358" s="51" t="s">
        <v>92</v>
      </c>
      <c r="L358" s="52">
        <f>L359</f>
        <v>0</v>
      </c>
      <c r="M358" s="52">
        <f>M359</f>
        <v>0</v>
      </c>
      <c r="N358" s="52">
        <f t="shared" ref="N358:Q358" si="144">N359</f>
        <v>139.578</v>
      </c>
      <c r="O358" s="52">
        <f t="shared" si="144"/>
        <v>198.178</v>
      </c>
      <c r="P358" s="52"/>
      <c r="Q358" s="52">
        <f t="shared" si="144"/>
        <v>337.75599999999997</v>
      </c>
      <c r="R358" s="340"/>
    </row>
    <row r="359" spans="1:18" s="12" customFormat="1" ht="15">
      <c r="A359" s="496"/>
      <c r="B359" s="480"/>
      <c r="C359" s="492"/>
      <c r="D359" s="492"/>
      <c r="E359" s="480"/>
      <c r="F359" s="480"/>
      <c r="G359" s="480"/>
      <c r="H359" s="480"/>
      <c r="I359" s="168" t="s">
        <v>16</v>
      </c>
      <c r="J359" s="496"/>
      <c r="K359" s="61" t="s">
        <v>12</v>
      </c>
      <c r="L359" s="50">
        <v>0</v>
      </c>
      <c r="M359" s="50">
        <v>0</v>
      </c>
      <c r="N359" s="80">
        <v>139.578</v>
      </c>
      <c r="O359" s="50">
        <v>198.178</v>
      </c>
      <c r="P359" s="50"/>
      <c r="Q359" s="36">
        <f t="shared" si="140"/>
        <v>337.75599999999997</v>
      </c>
      <c r="R359" s="340"/>
    </row>
    <row r="360" spans="1:18" s="12" customFormat="1" ht="25.5">
      <c r="A360" s="496"/>
      <c r="B360" s="480"/>
      <c r="C360" s="492"/>
      <c r="D360" s="492"/>
      <c r="E360" s="480"/>
      <c r="F360" s="480"/>
      <c r="G360" s="480"/>
      <c r="H360" s="480"/>
      <c r="I360" s="404" t="s">
        <v>81</v>
      </c>
      <c r="J360" s="496"/>
      <c r="K360" s="51" t="s">
        <v>56</v>
      </c>
      <c r="L360" s="53">
        <f>L361</f>
        <v>0</v>
      </c>
      <c r="M360" s="53">
        <f t="shared" ref="M360:O360" si="145">M361</f>
        <v>0</v>
      </c>
      <c r="N360" s="53">
        <f t="shared" si="145"/>
        <v>0</v>
      </c>
      <c r="O360" s="53">
        <f t="shared" si="145"/>
        <v>51.74</v>
      </c>
      <c r="P360" s="53"/>
      <c r="Q360" s="368">
        <f>L360+M360+N360+O360</f>
        <v>51.74</v>
      </c>
      <c r="R360" s="394"/>
    </row>
    <row r="361" spans="1:18" s="12" customFormat="1" ht="15">
      <c r="A361" s="496"/>
      <c r="B361" s="480"/>
      <c r="C361" s="492"/>
      <c r="D361" s="492"/>
      <c r="E361" s="480"/>
      <c r="F361" s="480"/>
      <c r="G361" s="480"/>
      <c r="H361" s="480"/>
      <c r="I361" s="168" t="s">
        <v>16</v>
      </c>
      <c r="J361" s="496"/>
      <c r="K361" s="61" t="s">
        <v>12</v>
      </c>
      <c r="L361" s="50">
        <v>0</v>
      </c>
      <c r="M361" s="50">
        <v>0</v>
      </c>
      <c r="N361" s="80">
        <v>0</v>
      </c>
      <c r="O361" s="50">
        <v>51.74</v>
      </c>
      <c r="P361" s="50"/>
      <c r="Q361" s="405">
        <f>L361+M361+N361+O361</f>
        <v>51.74</v>
      </c>
      <c r="R361" s="394"/>
    </row>
    <row r="362" spans="1:18" s="12" customFormat="1" ht="38.25">
      <c r="A362" s="496"/>
      <c r="B362" s="480"/>
      <c r="C362" s="492"/>
      <c r="D362" s="492"/>
      <c r="E362" s="480"/>
      <c r="F362" s="480"/>
      <c r="G362" s="480"/>
      <c r="H362" s="480"/>
      <c r="I362" s="79" t="s">
        <v>60</v>
      </c>
      <c r="J362" s="496"/>
      <c r="K362" s="51" t="s">
        <v>63</v>
      </c>
      <c r="L362" s="52">
        <f>L363</f>
        <v>0</v>
      </c>
      <c r="M362" s="52">
        <f t="shared" ref="M362:O362" si="146">M363</f>
        <v>0</v>
      </c>
      <c r="N362" s="52">
        <f t="shared" si="146"/>
        <v>0</v>
      </c>
      <c r="O362" s="52">
        <f t="shared" si="146"/>
        <v>7.6109999999999998</v>
      </c>
      <c r="P362" s="52"/>
      <c r="Q362" s="36">
        <f t="shared" si="140"/>
        <v>7.6109999999999998</v>
      </c>
      <c r="R362" s="340"/>
    </row>
    <row r="363" spans="1:18" s="12" customFormat="1" ht="15">
      <c r="A363" s="498"/>
      <c r="B363" s="481"/>
      <c r="C363" s="492"/>
      <c r="D363" s="492"/>
      <c r="E363" s="480"/>
      <c r="F363" s="480"/>
      <c r="G363" s="480"/>
      <c r="H363" s="480"/>
      <c r="I363" s="168" t="s">
        <v>16</v>
      </c>
      <c r="J363" s="498"/>
      <c r="K363" s="61" t="s">
        <v>12</v>
      </c>
      <c r="L363" s="50">
        <v>0</v>
      </c>
      <c r="M363" s="50">
        <v>0</v>
      </c>
      <c r="N363" s="80">
        <v>0</v>
      </c>
      <c r="O363" s="50">
        <v>7.6109999999999998</v>
      </c>
      <c r="P363" s="50"/>
      <c r="Q363" s="36">
        <f t="shared" si="140"/>
        <v>7.6109999999999998</v>
      </c>
      <c r="R363" s="340"/>
    </row>
    <row r="364" spans="1:18" s="12" customFormat="1" ht="15">
      <c r="A364" s="495">
        <v>32</v>
      </c>
      <c r="B364" s="342" t="s">
        <v>378</v>
      </c>
      <c r="C364" s="492"/>
      <c r="D364" s="492"/>
      <c r="E364" s="480"/>
      <c r="F364" s="480"/>
      <c r="G364" s="480"/>
      <c r="H364" s="480"/>
      <c r="I364" s="38"/>
      <c r="J364" s="335"/>
      <c r="K364" s="169"/>
      <c r="L364" s="35"/>
      <c r="M364" s="36"/>
      <c r="N364" s="52"/>
      <c r="O364" s="36"/>
      <c r="P364" s="36"/>
      <c r="Q364" s="36"/>
      <c r="R364" s="340"/>
    </row>
    <row r="365" spans="1:18" s="12" customFormat="1" ht="76.5">
      <c r="A365" s="496"/>
      <c r="B365" s="182" t="s">
        <v>379</v>
      </c>
      <c r="C365" s="492"/>
      <c r="D365" s="492"/>
      <c r="E365" s="480"/>
      <c r="F365" s="480"/>
      <c r="G365" s="481"/>
      <c r="H365" s="481"/>
      <c r="I365" s="87"/>
      <c r="J365" s="337"/>
      <c r="K365" s="86"/>
      <c r="L365" s="83"/>
      <c r="M365" s="406"/>
      <c r="N365" s="406"/>
      <c r="O365" s="50"/>
      <c r="P365" s="50"/>
      <c r="Q365" s="36"/>
      <c r="R365" s="340"/>
    </row>
    <row r="366" spans="1:18" ht="191.25">
      <c r="A366" s="13">
        <v>2</v>
      </c>
      <c r="B366" s="96"/>
      <c r="C366" s="14" t="s">
        <v>14</v>
      </c>
      <c r="D366" s="14" t="s">
        <v>15</v>
      </c>
      <c r="E366" s="14" t="s">
        <v>216</v>
      </c>
      <c r="F366" s="13" t="s">
        <v>172</v>
      </c>
      <c r="G366" s="13" t="s">
        <v>456</v>
      </c>
      <c r="H366" s="13" t="s">
        <v>19</v>
      </c>
      <c r="I366" s="97"/>
      <c r="J366" s="8"/>
      <c r="K366" s="98"/>
      <c r="L366" s="99">
        <f t="shared" ref="L366" si="147">L368+L373+L376+L379+L381</f>
        <v>0</v>
      </c>
      <c r="M366" s="99">
        <f>M367+M384+M392+M401+M411+M425+M435</f>
        <v>917.60820000000012</v>
      </c>
      <c r="N366" s="99">
        <f t="shared" ref="N366:Q366" si="148">N367+N384+N392+N401+N411+N425+N435</f>
        <v>4386.3296999999993</v>
      </c>
      <c r="O366" s="99">
        <f>O367+O384+O392+O401+O411+O425+O435</f>
        <v>5155.473</v>
      </c>
      <c r="P366" s="99"/>
      <c r="Q366" s="99">
        <f t="shared" si="148"/>
        <v>10459.410900000001</v>
      </c>
      <c r="R366" s="115"/>
    </row>
    <row r="367" spans="1:18">
      <c r="A367" s="37"/>
      <c r="B367" s="342"/>
      <c r="C367" s="341"/>
      <c r="D367" s="341"/>
      <c r="E367" s="341"/>
      <c r="F367" s="345"/>
      <c r="G367" s="345"/>
      <c r="H367" s="345"/>
      <c r="I367" s="214" t="s">
        <v>13</v>
      </c>
      <c r="J367" s="8"/>
      <c r="K367" s="98"/>
      <c r="L367" s="99">
        <f>L368+L373+L376+L379+L381</f>
        <v>0</v>
      </c>
      <c r="M367" s="99">
        <f t="shared" ref="M367:O367" si="149">M368+M373+M376+M379+M381</f>
        <v>270.16300000000001</v>
      </c>
      <c r="N367" s="99">
        <f t="shared" si="149"/>
        <v>1125.962</v>
      </c>
      <c r="O367" s="99">
        <f t="shared" si="149"/>
        <v>1083.0729999999999</v>
      </c>
      <c r="P367" s="99"/>
      <c r="Q367" s="99">
        <f>N367+M367+L367+O367</f>
        <v>2479.1979999999999</v>
      </c>
      <c r="R367" s="115"/>
    </row>
    <row r="368" spans="1:18" s="5" customFormat="1" ht="51" customHeight="1">
      <c r="A368" s="514">
        <v>1</v>
      </c>
      <c r="B368" s="516" t="s">
        <v>217</v>
      </c>
      <c r="C368" s="491" t="s">
        <v>14</v>
      </c>
      <c r="D368" s="491" t="s">
        <v>15</v>
      </c>
      <c r="E368" s="491" t="s">
        <v>216</v>
      </c>
      <c r="F368" s="476" t="s">
        <v>172</v>
      </c>
      <c r="G368" s="476" t="s">
        <v>456</v>
      </c>
      <c r="H368" s="476" t="s">
        <v>19</v>
      </c>
      <c r="I368" s="34" t="s">
        <v>363</v>
      </c>
      <c r="J368" s="476">
        <v>254</v>
      </c>
      <c r="K368" s="100" t="s">
        <v>10</v>
      </c>
      <c r="L368" s="101">
        <f>L370+L371+L372+L369</f>
        <v>0</v>
      </c>
      <c r="M368" s="101">
        <f t="shared" ref="M368:O368" si="150">M370+M371+M372+M369</f>
        <v>88.995999999999995</v>
      </c>
      <c r="N368" s="101">
        <f t="shared" si="150"/>
        <v>168.899</v>
      </c>
      <c r="O368" s="101">
        <f t="shared" si="150"/>
        <v>206.715</v>
      </c>
      <c r="P368" s="101"/>
      <c r="Q368" s="53">
        <f t="shared" ref="Q368:Q424" si="151">N368+M368+L368+O368</f>
        <v>464.61</v>
      </c>
      <c r="R368" s="102"/>
    </row>
    <row r="369" spans="1:18" s="5" customFormat="1" ht="25.5">
      <c r="A369" s="514"/>
      <c r="B369" s="516"/>
      <c r="C369" s="492"/>
      <c r="D369" s="492"/>
      <c r="E369" s="492"/>
      <c r="F369" s="477"/>
      <c r="G369" s="477"/>
      <c r="H369" s="477"/>
      <c r="I369" s="168" t="s">
        <v>114</v>
      </c>
      <c r="J369" s="477"/>
      <c r="K369" s="103" t="s">
        <v>11</v>
      </c>
      <c r="L369" s="83">
        <v>0</v>
      </c>
      <c r="M369" s="84">
        <v>0.13200000000000001</v>
      </c>
      <c r="N369" s="83">
        <v>0</v>
      </c>
      <c r="O369" s="83">
        <v>0</v>
      </c>
      <c r="P369" s="83"/>
      <c r="Q369" s="53">
        <f t="shared" si="151"/>
        <v>0.13200000000000001</v>
      </c>
      <c r="R369" s="102"/>
    </row>
    <row r="370" spans="1:18" ht="17.25" customHeight="1">
      <c r="A370" s="514"/>
      <c r="B370" s="516"/>
      <c r="C370" s="492"/>
      <c r="D370" s="492"/>
      <c r="E370" s="492"/>
      <c r="F370" s="477"/>
      <c r="G370" s="477"/>
      <c r="H370" s="477"/>
      <c r="I370" s="46" t="s">
        <v>16</v>
      </c>
      <c r="J370" s="477"/>
      <c r="K370" s="103" t="s">
        <v>12</v>
      </c>
      <c r="L370" s="83">
        <v>0</v>
      </c>
      <c r="M370" s="83">
        <v>0</v>
      </c>
      <c r="N370" s="84">
        <v>168.899</v>
      </c>
      <c r="O370" s="84">
        <v>206.715</v>
      </c>
      <c r="P370" s="84"/>
      <c r="Q370" s="53">
        <f t="shared" si="151"/>
        <v>375.61400000000003</v>
      </c>
      <c r="R370" s="350"/>
    </row>
    <row r="371" spans="1:18" ht="89.25">
      <c r="A371" s="514"/>
      <c r="B371" s="516"/>
      <c r="C371" s="492"/>
      <c r="D371" s="492"/>
      <c r="E371" s="492"/>
      <c r="F371" s="477"/>
      <c r="G371" s="477"/>
      <c r="H371" s="477"/>
      <c r="I371" s="46" t="s">
        <v>108</v>
      </c>
      <c r="J371" s="477"/>
      <c r="K371" s="103" t="s">
        <v>49</v>
      </c>
      <c r="L371" s="83">
        <v>0</v>
      </c>
      <c r="M371" s="83">
        <v>87.962999999999994</v>
      </c>
      <c r="N371" s="83">
        <v>0</v>
      </c>
      <c r="O371" s="83">
        <v>0</v>
      </c>
      <c r="P371" s="83"/>
      <c r="Q371" s="53">
        <f t="shared" si="151"/>
        <v>87.962999999999994</v>
      </c>
      <c r="R371" s="350"/>
    </row>
    <row r="372" spans="1:18" ht="38.25">
      <c r="A372" s="514"/>
      <c r="B372" s="516"/>
      <c r="C372" s="492"/>
      <c r="D372" s="492"/>
      <c r="E372" s="492"/>
      <c r="F372" s="477"/>
      <c r="G372" s="477"/>
      <c r="H372" s="477"/>
      <c r="I372" s="117" t="s">
        <v>18</v>
      </c>
      <c r="J372" s="477"/>
      <c r="K372" s="103" t="s">
        <v>17</v>
      </c>
      <c r="L372" s="83">
        <v>0</v>
      </c>
      <c r="M372" s="83">
        <v>0.90100000000000002</v>
      </c>
      <c r="N372" s="83">
        <v>0</v>
      </c>
      <c r="O372" s="83">
        <v>0</v>
      </c>
      <c r="P372" s="83"/>
      <c r="Q372" s="53">
        <f t="shared" si="151"/>
        <v>0.90100000000000002</v>
      </c>
      <c r="R372" s="350"/>
    </row>
    <row r="373" spans="1:18" ht="25.5">
      <c r="A373" s="514"/>
      <c r="B373" s="516"/>
      <c r="C373" s="492"/>
      <c r="D373" s="492"/>
      <c r="E373" s="492"/>
      <c r="F373" s="477"/>
      <c r="G373" s="477"/>
      <c r="H373" s="477"/>
      <c r="I373" s="34" t="s">
        <v>364</v>
      </c>
      <c r="J373" s="477"/>
      <c r="K373" s="100" t="s">
        <v>37</v>
      </c>
      <c r="L373" s="85">
        <f>L374+L375</f>
        <v>0</v>
      </c>
      <c r="M373" s="85">
        <f t="shared" ref="M373:O373" si="152">M374+M375</f>
        <v>38.280999999999999</v>
      </c>
      <c r="N373" s="85">
        <f t="shared" si="152"/>
        <v>330.89100000000002</v>
      </c>
      <c r="O373" s="85">
        <f t="shared" si="152"/>
        <v>371.584</v>
      </c>
      <c r="P373" s="85"/>
      <c r="Q373" s="53">
        <f t="shared" si="151"/>
        <v>740.75600000000009</v>
      </c>
      <c r="R373" s="350"/>
    </row>
    <row r="374" spans="1:18">
      <c r="A374" s="514"/>
      <c r="B374" s="516"/>
      <c r="C374" s="492"/>
      <c r="D374" s="492"/>
      <c r="E374" s="492"/>
      <c r="F374" s="477"/>
      <c r="G374" s="477"/>
      <c r="H374" s="477"/>
      <c r="I374" s="46" t="s">
        <v>16</v>
      </c>
      <c r="J374" s="477"/>
      <c r="K374" s="103" t="s">
        <v>12</v>
      </c>
      <c r="L374" s="83">
        <v>0</v>
      </c>
      <c r="M374" s="83">
        <v>0</v>
      </c>
      <c r="N374" s="84">
        <v>330.89100000000002</v>
      </c>
      <c r="O374" s="84">
        <v>371.584</v>
      </c>
      <c r="P374" s="84"/>
      <c r="Q374" s="53">
        <f t="shared" si="151"/>
        <v>702.47500000000002</v>
      </c>
      <c r="R374" s="350"/>
    </row>
    <row r="375" spans="1:18" ht="89.25">
      <c r="A375" s="514"/>
      <c r="B375" s="516"/>
      <c r="C375" s="492"/>
      <c r="D375" s="492"/>
      <c r="E375" s="492"/>
      <c r="F375" s="477"/>
      <c r="G375" s="477"/>
      <c r="H375" s="477"/>
      <c r="I375" s="46" t="s">
        <v>108</v>
      </c>
      <c r="J375" s="477"/>
      <c r="K375" s="103" t="s">
        <v>49</v>
      </c>
      <c r="L375" s="83">
        <v>0</v>
      </c>
      <c r="M375" s="83">
        <v>38.280999999999999</v>
      </c>
      <c r="N375" s="83">
        <v>0</v>
      </c>
      <c r="O375" s="83">
        <v>0</v>
      </c>
      <c r="P375" s="83"/>
      <c r="Q375" s="53">
        <f t="shared" si="151"/>
        <v>38.280999999999999</v>
      </c>
      <c r="R375" s="350"/>
    </row>
    <row r="376" spans="1:18" ht="25.5">
      <c r="A376" s="514"/>
      <c r="B376" s="516"/>
      <c r="C376" s="492"/>
      <c r="D376" s="492"/>
      <c r="E376" s="492"/>
      <c r="F376" s="477"/>
      <c r="G376" s="477"/>
      <c r="H376" s="477"/>
      <c r="I376" s="34" t="s">
        <v>365</v>
      </c>
      <c r="J376" s="477"/>
      <c r="K376" s="100" t="s">
        <v>44</v>
      </c>
      <c r="L376" s="85">
        <f>L377+L378</f>
        <v>0</v>
      </c>
      <c r="M376" s="85">
        <f t="shared" ref="M376:O376" si="153">M377+M378</f>
        <v>3.36</v>
      </c>
      <c r="N376" s="85">
        <f t="shared" si="153"/>
        <v>2.35</v>
      </c>
      <c r="O376" s="85">
        <f t="shared" si="153"/>
        <v>4.774</v>
      </c>
      <c r="P376" s="85"/>
      <c r="Q376" s="53">
        <f t="shared" si="151"/>
        <v>10.484</v>
      </c>
      <c r="R376" s="350"/>
    </row>
    <row r="377" spans="1:18" s="141" customFormat="1">
      <c r="A377" s="514"/>
      <c r="B377" s="516"/>
      <c r="C377" s="492"/>
      <c r="D377" s="492"/>
      <c r="E377" s="492"/>
      <c r="F377" s="477"/>
      <c r="G377" s="477"/>
      <c r="H377" s="477"/>
      <c r="I377" s="46" t="s">
        <v>16</v>
      </c>
      <c r="J377" s="477"/>
      <c r="K377" s="103" t="s">
        <v>12</v>
      </c>
      <c r="L377" s="83">
        <v>0</v>
      </c>
      <c r="M377" s="83">
        <v>0</v>
      </c>
      <c r="N377" s="84">
        <v>2.35</v>
      </c>
      <c r="O377" s="84">
        <v>4.774</v>
      </c>
      <c r="P377" s="84"/>
      <c r="Q377" s="53">
        <f t="shared" si="151"/>
        <v>7.1240000000000006</v>
      </c>
      <c r="R377" s="350"/>
    </row>
    <row r="378" spans="1:18" s="141" customFormat="1" ht="89.25">
      <c r="A378" s="514"/>
      <c r="B378" s="516"/>
      <c r="C378" s="492"/>
      <c r="D378" s="492"/>
      <c r="E378" s="492"/>
      <c r="F378" s="477"/>
      <c r="G378" s="477"/>
      <c r="H378" s="477"/>
      <c r="I378" s="46" t="s">
        <v>108</v>
      </c>
      <c r="J378" s="477"/>
      <c r="K378" s="103" t="s">
        <v>49</v>
      </c>
      <c r="L378" s="83">
        <v>0</v>
      </c>
      <c r="M378" s="83">
        <v>3.36</v>
      </c>
      <c r="N378" s="83">
        <v>0</v>
      </c>
      <c r="O378" s="83">
        <v>0</v>
      </c>
      <c r="P378" s="83"/>
      <c r="Q378" s="53">
        <f t="shared" si="151"/>
        <v>3.36</v>
      </c>
      <c r="R378" s="350"/>
    </row>
    <row r="379" spans="1:18" s="141" customFormat="1" ht="60.75" customHeight="1">
      <c r="A379" s="514"/>
      <c r="B379" s="516"/>
      <c r="C379" s="492"/>
      <c r="D379" s="492"/>
      <c r="E379" s="492"/>
      <c r="F379" s="477"/>
      <c r="G379" s="477"/>
      <c r="H379" s="477"/>
      <c r="I379" s="34" t="s">
        <v>366</v>
      </c>
      <c r="J379" s="477"/>
      <c r="K379" s="100" t="s">
        <v>368</v>
      </c>
      <c r="L379" s="85">
        <f>L380</f>
        <v>0</v>
      </c>
      <c r="M379" s="85">
        <f t="shared" ref="M379" si="154">M380</f>
        <v>0</v>
      </c>
      <c r="N379" s="85">
        <f>N380</f>
        <v>500</v>
      </c>
      <c r="O379" s="85">
        <f>O380</f>
        <v>500</v>
      </c>
      <c r="P379" s="85"/>
      <c r="Q379" s="53">
        <f t="shared" si="151"/>
        <v>1000</v>
      </c>
      <c r="R379" s="350"/>
    </row>
    <row r="380" spans="1:18" s="141" customFormat="1">
      <c r="A380" s="514"/>
      <c r="B380" s="516"/>
      <c r="C380" s="492"/>
      <c r="D380" s="492"/>
      <c r="E380" s="492"/>
      <c r="F380" s="477"/>
      <c r="G380" s="477"/>
      <c r="H380" s="477"/>
      <c r="I380" s="46" t="s">
        <v>16</v>
      </c>
      <c r="J380" s="477"/>
      <c r="K380" s="103" t="s">
        <v>12</v>
      </c>
      <c r="L380" s="83">
        <v>0</v>
      </c>
      <c r="M380" s="83">
        <v>0</v>
      </c>
      <c r="N380" s="83">
        <v>500</v>
      </c>
      <c r="O380" s="83">
        <v>500</v>
      </c>
      <c r="P380" s="83"/>
      <c r="Q380" s="53">
        <f t="shared" si="151"/>
        <v>1000</v>
      </c>
      <c r="R380" s="350"/>
    </row>
    <row r="381" spans="1:18" s="141" customFormat="1" ht="51">
      <c r="A381" s="514"/>
      <c r="B381" s="516"/>
      <c r="C381" s="492"/>
      <c r="D381" s="492"/>
      <c r="E381" s="492"/>
      <c r="F381" s="477"/>
      <c r="G381" s="477"/>
      <c r="H381" s="477"/>
      <c r="I381" s="34" t="s">
        <v>367</v>
      </c>
      <c r="J381" s="477"/>
      <c r="K381" s="100" t="s">
        <v>369</v>
      </c>
      <c r="L381" s="85">
        <f>L383+L382</f>
        <v>0</v>
      </c>
      <c r="M381" s="85">
        <f t="shared" ref="M381:O381" si="155">M383+M382</f>
        <v>139.52600000000001</v>
      </c>
      <c r="N381" s="85">
        <f t="shared" si="155"/>
        <v>123.822</v>
      </c>
      <c r="O381" s="85">
        <f t="shared" si="155"/>
        <v>0</v>
      </c>
      <c r="P381" s="85"/>
      <c r="Q381" s="53">
        <f t="shared" si="151"/>
        <v>263.34800000000001</v>
      </c>
      <c r="R381" s="350"/>
    </row>
    <row r="382" spans="1:18" s="141" customFormat="1" ht="25.5">
      <c r="A382" s="514"/>
      <c r="B382" s="516"/>
      <c r="C382" s="492"/>
      <c r="D382" s="492"/>
      <c r="E382" s="492"/>
      <c r="F382" s="477"/>
      <c r="G382" s="477"/>
      <c r="H382" s="477"/>
      <c r="I382" s="168" t="s">
        <v>114</v>
      </c>
      <c r="J382" s="477"/>
      <c r="K382" s="103" t="s">
        <v>11</v>
      </c>
      <c r="L382" s="83">
        <v>0</v>
      </c>
      <c r="M382" s="83">
        <v>139.52600000000001</v>
      </c>
      <c r="N382" s="83">
        <v>0</v>
      </c>
      <c r="O382" s="83">
        <v>0</v>
      </c>
      <c r="P382" s="83"/>
      <c r="Q382" s="53">
        <f t="shared" si="151"/>
        <v>139.52600000000001</v>
      </c>
      <c r="R382" s="350"/>
    </row>
    <row r="383" spans="1:18" s="141" customFormat="1">
      <c r="A383" s="514"/>
      <c r="B383" s="516"/>
      <c r="C383" s="492"/>
      <c r="D383" s="492"/>
      <c r="E383" s="492"/>
      <c r="F383" s="477"/>
      <c r="G383" s="477"/>
      <c r="H383" s="477"/>
      <c r="I383" s="46" t="s">
        <v>16</v>
      </c>
      <c r="J383" s="477"/>
      <c r="K383" s="103" t="s">
        <v>12</v>
      </c>
      <c r="L383" s="83">
        <v>0</v>
      </c>
      <c r="M383" s="83">
        <v>0</v>
      </c>
      <c r="N383" s="84">
        <v>123.822</v>
      </c>
      <c r="O383" s="84">
        <v>0</v>
      </c>
      <c r="P383" s="84"/>
      <c r="Q383" s="53">
        <f t="shared" si="151"/>
        <v>123.822</v>
      </c>
      <c r="R383" s="350"/>
    </row>
    <row r="384" spans="1:18" s="141" customFormat="1" ht="15" customHeight="1">
      <c r="A384" s="476">
        <v>2</v>
      </c>
      <c r="B384" s="479" t="s">
        <v>370</v>
      </c>
      <c r="C384" s="492"/>
      <c r="D384" s="492"/>
      <c r="E384" s="492"/>
      <c r="F384" s="477"/>
      <c r="G384" s="477"/>
      <c r="H384" s="477"/>
      <c r="I384" s="214" t="s">
        <v>13</v>
      </c>
      <c r="J384" s="477"/>
      <c r="K384" s="98"/>
      <c r="L384" s="15">
        <f>L385+L391+L389</f>
        <v>0</v>
      </c>
      <c r="M384" s="15">
        <f t="shared" ref="M384:O384" si="156">M385+M391+M389</f>
        <v>0</v>
      </c>
      <c r="N384" s="15">
        <f t="shared" si="156"/>
        <v>952.89799999999991</v>
      </c>
      <c r="O384" s="15">
        <f t="shared" si="156"/>
        <v>1271.664</v>
      </c>
      <c r="P384" s="15"/>
      <c r="Q384" s="99">
        <f t="shared" si="151"/>
        <v>2224.5619999999999</v>
      </c>
      <c r="R384" s="8"/>
    </row>
    <row r="385" spans="1:18" s="141" customFormat="1" ht="25.5" customHeight="1">
      <c r="A385" s="477"/>
      <c r="B385" s="480"/>
      <c r="C385" s="492"/>
      <c r="D385" s="492"/>
      <c r="E385" s="492"/>
      <c r="F385" s="477"/>
      <c r="G385" s="477"/>
      <c r="H385" s="477"/>
      <c r="I385" s="34" t="s">
        <v>375</v>
      </c>
      <c r="J385" s="477"/>
      <c r="K385" s="100" t="s">
        <v>61</v>
      </c>
      <c r="L385" s="85">
        <f>L386+L387+L388</f>
        <v>0</v>
      </c>
      <c r="M385" s="85">
        <f>M386+M387+M388</f>
        <v>0</v>
      </c>
      <c r="N385" s="85">
        <f>N386+N387+N388</f>
        <v>946.85299999999995</v>
      </c>
      <c r="O385" s="85">
        <f>O386+O387+O388</f>
        <v>1271.664</v>
      </c>
      <c r="P385" s="85"/>
      <c r="Q385" s="53">
        <f t="shared" si="151"/>
        <v>2218.5169999999998</v>
      </c>
      <c r="R385" s="350"/>
    </row>
    <row r="386" spans="1:18" s="141" customFormat="1" ht="25.5">
      <c r="A386" s="477"/>
      <c r="B386" s="480"/>
      <c r="C386" s="492"/>
      <c r="D386" s="492"/>
      <c r="E386" s="492"/>
      <c r="F386" s="477"/>
      <c r="G386" s="477"/>
      <c r="H386" s="477"/>
      <c r="I386" s="46" t="s">
        <v>114</v>
      </c>
      <c r="J386" s="477"/>
      <c r="K386" s="103" t="s">
        <v>11</v>
      </c>
      <c r="L386" s="83">
        <v>0</v>
      </c>
      <c r="M386" s="83">
        <v>0</v>
      </c>
      <c r="N386" s="84">
        <v>137.46700000000001</v>
      </c>
      <c r="O386" s="84">
        <v>411.44099999999997</v>
      </c>
      <c r="P386" s="84"/>
      <c r="Q386" s="53">
        <f t="shared" si="151"/>
        <v>548.90800000000002</v>
      </c>
      <c r="R386" s="350"/>
    </row>
    <row r="387" spans="1:18" s="141" customFormat="1">
      <c r="A387" s="477"/>
      <c r="B387" s="480"/>
      <c r="C387" s="492"/>
      <c r="D387" s="492"/>
      <c r="E387" s="492"/>
      <c r="F387" s="477"/>
      <c r="G387" s="477"/>
      <c r="H387" s="477"/>
      <c r="I387" s="46" t="s">
        <v>376</v>
      </c>
      <c r="J387" s="477"/>
      <c r="K387" s="103" t="s">
        <v>12</v>
      </c>
      <c r="L387" s="83">
        <v>0</v>
      </c>
      <c r="M387" s="83">
        <v>0</v>
      </c>
      <c r="N387" s="84">
        <v>809.38599999999997</v>
      </c>
      <c r="O387" s="84">
        <v>860.22299999999996</v>
      </c>
      <c r="P387" s="84"/>
      <c r="Q387" s="53">
        <f t="shared" si="151"/>
        <v>1669.6089999999999</v>
      </c>
      <c r="R387" s="350"/>
    </row>
    <row r="388" spans="1:18" s="141" customFormat="1" ht="38.25">
      <c r="A388" s="477"/>
      <c r="B388" s="480"/>
      <c r="C388" s="492"/>
      <c r="D388" s="492"/>
      <c r="E388" s="492"/>
      <c r="F388" s="477"/>
      <c r="G388" s="477"/>
      <c r="H388" s="477"/>
      <c r="I388" s="117" t="s">
        <v>18</v>
      </c>
      <c r="J388" s="477"/>
      <c r="K388" s="103" t="s">
        <v>17</v>
      </c>
      <c r="L388" s="83">
        <v>0</v>
      </c>
      <c r="M388" s="83">
        <v>0</v>
      </c>
      <c r="N388" s="83">
        <v>0</v>
      </c>
      <c r="O388" s="83">
        <v>0</v>
      </c>
      <c r="P388" s="83"/>
      <c r="Q388" s="53">
        <f t="shared" si="151"/>
        <v>0</v>
      </c>
      <c r="R388" s="350"/>
    </row>
    <row r="389" spans="1:18" s="141" customFormat="1" ht="25.5">
      <c r="A389" s="477"/>
      <c r="B389" s="480"/>
      <c r="C389" s="492"/>
      <c r="D389" s="492"/>
      <c r="E389" s="492"/>
      <c r="F389" s="477"/>
      <c r="G389" s="477"/>
      <c r="H389" s="477"/>
      <c r="I389" s="34" t="s">
        <v>25</v>
      </c>
      <c r="J389" s="477"/>
      <c r="K389" s="100" t="s">
        <v>48</v>
      </c>
      <c r="L389" s="85">
        <f>L390</f>
        <v>0</v>
      </c>
      <c r="M389" s="85">
        <f t="shared" ref="M389:O389" si="157">M390</f>
        <v>0</v>
      </c>
      <c r="N389" s="85">
        <f t="shared" si="157"/>
        <v>0</v>
      </c>
      <c r="O389" s="85">
        <f t="shared" si="157"/>
        <v>0</v>
      </c>
      <c r="P389" s="85"/>
      <c r="Q389" s="53">
        <f t="shared" si="151"/>
        <v>0</v>
      </c>
      <c r="R389" s="350"/>
    </row>
    <row r="390" spans="1:18" s="141" customFormat="1" ht="89.25">
      <c r="A390" s="477"/>
      <c r="B390" s="480"/>
      <c r="C390" s="492"/>
      <c r="D390" s="492"/>
      <c r="E390" s="492"/>
      <c r="F390" s="477"/>
      <c r="G390" s="477"/>
      <c r="H390" s="477"/>
      <c r="I390" s="46" t="s">
        <v>108</v>
      </c>
      <c r="J390" s="477"/>
      <c r="K390" s="103" t="s">
        <v>49</v>
      </c>
      <c r="L390" s="83">
        <v>0</v>
      </c>
      <c r="M390" s="83">
        <v>0</v>
      </c>
      <c r="N390" s="83">
        <v>0</v>
      </c>
      <c r="O390" s="83">
        <v>0</v>
      </c>
      <c r="P390" s="83"/>
      <c r="Q390" s="53">
        <f t="shared" si="151"/>
        <v>0</v>
      </c>
      <c r="R390" s="350"/>
    </row>
    <row r="391" spans="1:18" s="141" customFormat="1" ht="39" customHeight="1">
      <c r="A391" s="477"/>
      <c r="B391" s="481"/>
      <c r="C391" s="492"/>
      <c r="D391" s="492"/>
      <c r="E391" s="492"/>
      <c r="F391" s="477"/>
      <c r="G391" s="477"/>
      <c r="H391" s="477"/>
      <c r="I391" s="34" t="s">
        <v>251</v>
      </c>
      <c r="J391" s="477"/>
      <c r="K391" s="100" t="s">
        <v>253</v>
      </c>
      <c r="L391" s="85">
        <v>0</v>
      </c>
      <c r="M391" s="85">
        <v>0</v>
      </c>
      <c r="N391" s="101">
        <v>6.0449999999999999</v>
      </c>
      <c r="O391" s="101">
        <v>0</v>
      </c>
      <c r="P391" s="101"/>
      <c r="Q391" s="53">
        <f t="shared" si="151"/>
        <v>6.0449999999999999</v>
      </c>
      <c r="R391" s="350"/>
    </row>
    <row r="392" spans="1:18" s="141" customFormat="1" ht="15" customHeight="1">
      <c r="A392" s="514">
        <v>3</v>
      </c>
      <c r="B392" s="479" t="s">
        <v>371</v>
      </c>
      <c r="C392" s="492"/>
      <c r="D392" s="492"/>
      <c r="E392" s="492"/>
      <c r="F392" s="477"/>
      <c r="G392" s="477"/>
      <c r="H392" s="477"/>
      <c r="I392" s="214" t="s">
        <v>13</v>
      </c>
      <c r="J392" s="477"/>
      <c r="K392" s="107"/>
      <c r="L392" s="15">
        <f>L393+L397+L400</f>
        <v>0</v>
      </c>
      <c r="M392" s="15">
        <f t="shared" ref="M392" si="158">M393+M397+M400</f>
        <v>4.4999999999999998E-2</v>
      </c>
      <c r="N392" s="15">
        <f>N393+N397+N400</f>
        <v>549.57850000000008</v>
      </c>
      <c r="O392" s="15">
        <f t="shared" ref="O392" si="159">O393+O397+O400</f>
        <v>623.30200000000002</v>
      </c>
      <c r="P392" s="15"/>
      <c r="Q392" s="99">
        <f t="shared" si="151"/>
        <v>1172.9255000000001</v>
      </c>
      <c r="R392" s="8"/>
    </row>
    <row r="393" spans="1:18" s="141" customFormat="1" ht="25.5" customHeight="1">
      <c r="A393" s="514"/>
      <c r="B393" s="480"/>
      <c r="C393" s="492"/>
      <c r="D393" s="492"/>
      <c r="E393" s="492"/>
      <c r="F393" s="477"/>
      <c r="G393" s="477"/>
      <c r="H393" s="477"/>
      <c r="I393" s="34" t="s">
        <v>377</v>
      </c>
      <c r="J393" s="477"/>
      <c r="K393" s="100" t="s">
        <v>61</v>
      </c>
      <c r="L393" s="85">
        <f t="shared" ref="L393" si="160">L394+L395+L396</f>
        <v>0</v>
      </c>
      <c r="M393" s="85">
        <f>M394+M395+M396</f>
        <v>4.4999999999999998E-2</v>
      </c>
      <c r="N393" s="85">
        <f>N394+N395+N396</f>
        <v>528.15350000000001</v>
      </c>
      <c r="O393" s="85">
        <f t="shared" ref="O393:Q393" si="161">O394+O395+O396</f>
        <v>623.30200000000002</v>
      </c>
      <c r="P393" s="85"/>
      <c r="Q393" s="85">
        <f t="shared" si="161"/>
        <v>1151.5005000000001</v>
      </c>
      <c r="R393" s="350"/>
    </row>
    <row r="394" spans="1:18" s="141" customFormat="1" ht="25.5">
      <c r="A394" s="514"/>
      <c r="B394" s="480"/>
      <c r="C394" s="492"/>
      <c r="D394" s="492"/>
      <c r="E394" s="492"/>
      <c r="F394" s="477"/>
      <c r="G394" s="477"/>
      <c r="H394" s="477"/>
      <c r="I394" s="46" t="s">
        <v>114</v>
      </c>
      <c r="J394" s="477"/>
      <c r="K394" s="103" t="s">
        <v>11</v>
      </c>
      <c r="L394" s="83">
        <v>0</v>
      </c>
      <c r="M394" s="83">
        <v>4.4999999999999998E-2</v>
      </c>
      <c r="N394" s="84">
        <v>65.215500000000006</v>
      </c>
      <c r="O394" s="84">
        <v>106.943</v>
      </c>
      <c r="P394" s="84"/>
      <c r="Q394" s="53">
        <f t="shared" si="151"/>
        <v>172.20350000000002</v>
      </c>
      <c r="R394" s="350"/>
    </row>
    <row r="395" spans="1:18" s="141" customFormat="1">
      <c r="A395" s="514"/>
      <c r="B395" s="480"/>
      <c r="C395" s="492"/>
      <c r="D395" s="492"/>
      <c r="E395" s="492"/>
      <c r="F395" s="477"/>
      <c r="G395" s="477"/>
      <c r="H395" s="477"/>
      <c r="I395" s="46" t="s">
        <v>376</v>
      </c>
      <c r="J395" s="477"/>
      <c r="K395" s="103" t="s">
        <v>12</v>
      </c>
      <c r="L395" s="83">
        <v>0</v>
      </c>
      <c r="M395" s="83">
        <v>0</v>
      </c>
      <c r="N395" s="84">
        <v>462.93799999999999</v>
      </c>
      <c r="O395" s="84">
        <v>516.35900000000004</v>
      </c>
      <c r="P395" s="84"/>
      <c r="Q395" s="53">
        <f t="shared" si="151"/>
        <v>979.29700000000003</v>
      </c>
      <c r="R395" s="350"/>
    </row>
    <row r="396" spans="1:18" s="141" customFormat="1" ht="38.25">
      <c r="A396" s="514"/>
      <c r="B396" s="480"/>
      <c r="C396" s="492"/>
      <c r="D396" s="492"/>
      <c r="E396" s="492"/>
      <c r="F396" s="477"/>
      <c r="G396" s="477"/>
      <c r="H396" s="477"/>
      <c r="I396" s="117" t="s">
        <v>18</v>
      </c>
      <c r="J396" s="477"/>
      <c r="K396" s="103" t="s">
        <v>17</v>
      </c>
      <c r="L396" s="83">
        <v>0</v>
      </c>
      <c r="M396" s="83">
        <v>0</v>
      </c>
      <c r="N396" s="83">
        <v>0</v>
      </c>
      <c r="O396" s="83">
        <v>0</v>
      </c>
      <c r="P396" s="83"/>
      <c r="Q396" s="53">
        <f t="shared" si="151"/>
        <v>0</v>
      </c>
      <c r="R396" s="350"/>
    </row>
    <row r="397" spans="1:18" s="141" customFormat="1" ht="25.5">
      <c r="A397" s="514"/>
      <c r="B397" s="480"/>
      <c r="C397" s="492"/>
      <c r="D397" s="492"/>
      <c r="E397" s="492"/>
      <c r="F397" s="477"/>
      <c r="G397" s="477"/>
      <c r="H397" s="477"/>
      <c r="I397" s="34" t="s">
        <v>25</v>
      </c>
      <c r="J397" s="477"/>
      <c r="K397" s="100" t="s">
        <v>48</v>
      </c>
      <c r="L397" s="85">
        <f>L398+L399</f>
        <v>0</v>
      </c>
      <c r="M397" s="85">
        <f>M398+M399</f>
        <v>0</v>
      </c>
      <c r="N397" s="85">
        <f t="shared" ref="N397:O397" si="162">N398+N399</f>
        <v>17.402000000000001</v>
      </c>
      <c r="O397" s="85">
        <f t="shared" si="162"/>
        <v>0</v>
      </c>
      <c r="P397" s="85"/>
      <c r="Q397" s="53">
        <f t="shared" si="151"/>
        <v>17.402000000000001</v>
      </c>
      <c r="R397" s="350"/>
    </row>
    <row r="398" spans="1:18" s="141" customFormat="1">
      <c r="A398" s="514"/>
      <c r="B398" s="480"/>
      <c r="C398" s="492"/>
      <c r="D398" s="492"/>
      <c r="E398" s="492"/>
      <c r="F398" s="477"/>
      <c r="G398" s="477"/>
      <c r="H398" s="477"/>
      <c r="I398" s="46" t="s">
        <v>376</v>
      </c>
      <c r="J398" s="477"/>
      <c r="K398" s="103" t="s">
        <v>12</v>
      </c>
      <c r="L398" s="83">
        <v>0</v>
      </c>
      <c r="M398" s="83">
        <v>0</v>
      </c>
      <c r="N398" s="84">
        <v>17.402000000000001</v>
      </c>
      <c r="O398" s="83">
        <v>0</v>
      </c>
      <c r="P398" s="83"/>
      <c r="Q398" s="53">
        <f t="shared" si="151"/>
        <v>17.402000000000001</v>
      </c>
      <c r="R398" s="350"/>
    </row>
    <row r="399" spans="1:18" s="141" customFormat="1" ht="89.25">
      <c r="A399" s="514"/>
      <c r="B399" s="480"/>
      <c r="C399" s="492"/>
      <c r="D399" s="492"/>
      <c r="E399" s="492"/>
      <c r="F399" s="477"/>
      <c r="G399" s="477"/>
      <c r="H399" s="477"/>
      <c r="I399" s="46" t="s">
        <v>108</v>
      </c>
      <c r="J399" s="477"/>
      <c r="K399" s="103" t="s">
        <v>49</v>
      </c>
      <c r="L399" s="83">
        <v>0</v>
      </c>
      <c r="M399" s="83">
        <v>0</v>
      </c>
      <c r="N399" s="83">
        <v>0</v>
      </c>
      <c r="O399" s="83">
        <v>0</v>
      </c>
      <c r="P399" s="83"/>
      <c r="Q399" s="53">
        <f t="shared" si="151"/>
        <v>0</v>
      </c>
      <c r="R399" s="350"/>
    </row>
    <row r="400" spans="1:18" s="141" customFormat="1" ht="51">
      <c r="A400" s="514"/>
      <c r="B400" s="481"/>
      <c r="C400" s="492"/>
      <c r="D400" s="492"/>
      <c r="E400" s="492"/>
      <c r="F400" s="477"/>
      <c r="G400" s="477"/>
      <c r="H400" s="477"/>
      <c r="I400" s="34" t="s">
        <v>251</v>
      </c>
      <c r="J400" s="477"/>
      <c r="K400" s="100" t="s">
        <v>253</v>
      </c>
      <c r="L400" s="85">
        <v>0</v>
      </c>
      <c r="M400" s="85">
        <v>0</v>
      </c>
      <c r="N400" s="101">
        <v>4.0229999999999997</v>
      </c>
      <c r="O400" s="85">
        <v>0</v>
      </c>
      <c r="P400" s="85"/>
      <c r="Q400" s="53">
        <f t="shared" si="151"/>
        <v>4.0229999999999997</v>
      </c>
      <c r="R400" s="350"/>
    </row>
    <row r="401" spans="1:18" s="141" customFormat="1" ht="15" customHeight="1">
      <c r="A401" s="476">
        <v>4</v>
      </c>
      <c r="B401" s="479" t="s">
        <v>372</v>
      </c>
      <c r="C401" s="492"/>
      <c r="D401" s="492"/>
      <c r="E401" s="492"/>
      <c r="F401" s="477"/>
      <c r="G401" s="477"/>
      <c r="H401" s="477"/>
      <c r="I401" s="214" t="s">
        <v>13</v>
      </c>
      <c r="J401" s="477"/>
      <c r="K401" s="107"/>
      <c r="L401" s="15">
        <f>L402+L407+L410</f>
        <v>0</v>
      </c>
      <c r="M401" s="15">
        <f>M402+M407+M410</f>
        <v>59.909499999999994</v>
      </c>
      <c r="N401" s="15">
        <f t="shared" ref="N401:O401" si="163">N402+N407+N410</f>
        <v>208.90549999999999</v>
      </c>
      <c r="O401" s="15">
        <f t="shared" si="163"/>
        <v>275.15899999999999</v>
      </c>
      <c r="P401" s="15"/>
      <c r="Q401" s="99">
        <f t="shared" si="151"/>
        <v>543.97399999999993</v>
      </c>
      <c r="R401" s="8"/>
    </row>
    <row r="402" spans="1:18" s="141" customFormat="1" ht="25.5" customHeight="1">
      <c r="A402" s="477"/>
      <c r="B402" s="480"/>
      <c r="C402" s="492"/>
      <c r="D402" s="492"/>
      <c r="E402" s="492"/>
      <c r="F402" s="477"/>
      <c r="G402" s="477"/>
      <c r="H402" s="477"/>
      <c r="I402" s="34" t="s">
        <v>377</v>
      </c>
      <c r="J402" s="477"/>
      <c r="K402" s="100" t="s">
        <v>27</v>
      </c>
      <c r="L402" s="173">
        <f>L403+L404+L405+L406</f>
        <v>0</v>
      </c>
      <c r="M402" s="173">
        <f t="shared" ref="M402:O402" si="164">M403+M404+M405+M406</f>
        <v>56.615499999999997</v>
      </c>
      <c r="N402" s="173">
        <f t="shared" si="164"/>
        <v>185.70599999999999</v>
      </c>
      <c r="O402" s="173">
        <f t="shared" si="164"/>
        <v>275.15899999999999</v>
      </c>
      <c r="P402" s="173"/>
      <c r="Q402" s="53">
        <f t="shared" si="151"/>
        <v>517.48050000000001</v>
      </c>
      <c r="R402" s="350"/>
    </row>
    <row r="403" spans="1:18" s="141" customFormat="1" ht="25.5">
      <c r="A403" s="477"/>
      <c r="B403" s="480"/>
      <c r="C403" s="492"/>
      <c r="D403" s="492"/>
      <c r="E403" s="492"/>
      <c r="F403" s="477"/>
      <c r="G403" s="477"/>
      <c r="H403" s="477"/>
      <c r="I403" s="46" t="s">
        <v>114</v>
      </c>
      <c r="J403" s="477"/>
      <c r="K403" s="103" t="s">
        <v>11</v>
      </c>
      <c r="L403" s="83">
        <v>0</v>
      </c>
      <c r="M403" s="83">
        <v>0</v>
      </c>
      <c r="N403" s="172">
        <v>43.368000000000002</v>
      </c>
      <c r="O403" s="172">
        <v>100.431</v>
      </c>
      <c r="P403" s="172"/>
      <c r="Q403" s="53">
        <f t="shared" si="151"/>
        <v>143.79900000000001</v>
      </c>
      <c r="R403" s="350"/>
    </row>
    <row r="404" spans="1:18" s="141" customFormat="1" ht="15">
      <c r="A404" s="477"/>
      <c r="B404" s="480"/>
      <c r="C404" s="492"/>
      <c r="D404" s="492"/>
      <c r="E404" s="492"/>
      <c r="F404" s="477"/>
      <c r="G404" s="477"/>
      <c r="H404" s="477"/>
      <c r="I404" s="46" t="s">
        <v>376</v>
      </c>
      <c r="J404" s="477"/>
      <c r="K404" s="103" t="s">
        <v>12</v>
      </c>
      <c r="L404" s="83">
        <v>0</v>
      </c>
      <c r="M404" s="83">
        <v>0</v>
      </c>
      <c r="N404" s="172">
        <v>142.33799999999999</v>
      </c>
      <c r="O404" s="172">
        <v>174.72800000000001</v>
      </c>
      <c r="P404" s="172"/>
      <c r="Q404" s="53">
        <f t="shared" si="151"/>
        <v>317.06600000000003</v>
      </c>
      <c r="R404" s="350"/>
    </row>
    <row r="405" spans="1:18" s="141" customFormat="1" ht="89.25">
      <c r="A405" s="477"/>
      <c r="B405" s="480"/>
      <c r="C405" s="492"/>
      <c r="D405" s="492"/>
      <c r="E405" s="492"/>
      <c r="F405" s="477"/>
      <c r="G405" s="477"/>
      <c r="H405" s="477"/>
      <c r="I405" s="46" t="s">
        <v>108</v>
      </c>
      <c r="J405" s="477"/>
      <c r="K405" s="103" t="s">
        <v>49</v>
      </c>
      <c r="L405" s="83">
        <v>0</v>
      </c>
      <c r="M405" s="83">
        <v>46.394500000000001</v>
      </c>
      <c r="N405" s="83">
        <v>0</v>
      </c>
      <c r="O405" s="83">
        <v>0</v>
      </c>
      <c r="P405" s="83"/>
      <c r="Q405" s="53">
        <f t="shared" si="151"/>
        <v>46.394500000000001</v>
      </c>
      <c r="R405" s="350"/>
    </row>
    <row r="406" spans="1:18" s="141" customFormat="1" ht="38.25">
      <c r="A406" s="477"/>
      <c r="B406" s="480"/>
      <c r="C406" s="492"/>
      <c r="D406" s="492"/>
      <c r="E406" s="492"/>
      <c r="F406" s="477"/>
      <c r="G406" s="477"/>
      <c r="H406" s="477"/>
      <c r="I406" s="117" t="s">
        <v>18</v>
      </c>
      <c r="J406" s="477"/>
      <c r="K406" s="103" t="s">
        <v>17</v>
      </c>
      <c r="L406" s="83">
        <v>0</v>
      </c>
      <c r="M406" s="83">
        <v>10.221</v>
      </c>
      <c r="N406" s="83">
        <v>0</v>
      </c>
      <c r="O406" s="83">
        <v>0</v>
      </c>
      <c r="P406" s="83"/>
      <c r="Q406" s="53">
        <f t="shared" si="151"/>
        <v>10.221</v>
      </c>
      <c r="R406" s="350"/>
    </row>
    <row r="407" spans="1:18" s="141" customFormat="1" ht="25.5">
      <c r="A407" s="477"/>
      <c r="B407" s="480"/>
      <c r="C407" s="492"/>
      <c r="D407" s="492"/>
      <c r="E407" s="492"/>
      <c r="F407" s="477"/>
      <c r="G407" s="477"/>
      <c r="H407" s="477"/>
      <c r="I407" s="34" t="s">
        <v>25</v>
      </c>
      <c r="J407" s="477"/>
      <c r="K407" s="100" t="s">
        <v>48</v>
      </c>
      <c r="L407" s="173">
        <f>L408+L409</f>
        <v>0</v>
      </c>
      <c r="M407" s="173">
        <f t="shared" ref="M407:O407" si="165">M408+M409</f>
        <v>3.294</v>
      </c>
      <c r="N407" s="173">
        <f t="shared" si="165"/>
        <v>18.065999999999999</v>
      </c>
      <c r="O407" s="173">
        <f t="shared" si="165"/>
        <v>0</v>
      </c>
      <c r="P407" s="173"/>
      <c r="Q407" s="53">
        <f t="shared" si="151"/>
        <v>21.36</v>
      </c>
      <c r="R407" s="350"/>
    </row>
    <row r="408" spans="1:18" s="141" customFormat="1" ht="15">
      <c r="A408" s="477"/>
      <c r="B408" s="480"/>
      <c r="C408" s="492"/>
      <c r="D408" s="492"/>
      <c r="E408" s="492"/>
      <c r="F408" s="477"/>
      <c r="G408" s="477"/>
      <c r="H408" s="477"/>
      <c r="I408" s="46" t="s">
        <v>376</v>
      </c>
      <c r="J408" s="477"/>
      <c r="K408" s="103" t="s">
        <v>12</v>
      </c>
      <c r="L408" s="83">
        <v>0</v>
      </c>
      <c r="M408" s="83">
        <v>0</v>
      </c>
      <c r="N408" s="172">
        <v>18.065999999999999</v>
      </c>
      <c r="O408" s="172">
        <v>0</v>
      </c>
      <c r="P408" s="172"/>
      <c r="Q408" s="53">
        <f t="shared" si="151"/>
        <v>18.065999999999999</v>
      </c>
      <c r="R408" s="350"/>
    </row>
    <row r="409" spans="1:18" s="141" customFormat="1" ht="89.25">
      <c r="A409" s="477"/>
      <c r="B409" s="480"/>
      <c r="C409" s="492"/>
      <c r="D409" s="492"/>
      <c r="E409" s="492"/>
      <c r="F409" s="477"/>
      <c r="G409" s="477"/>
      <c r="H409" s="477"/>
      <c r="I409" s="46" t="s">
        <v>108</v>
      </c>
      <c r="J409" s="477"/>
      <c r="K409" s="103" t="s">
        <v>49</v>
      </c>
      <c r="L409" s="83">
        <v>0</v>
      </c>
      <c r="M409" s="83">
        <v>3.294</v>
      </c>
      <c r="N409" s="83">
        <v>0</v>
      </c>
      <c r="O409" s="83">
        <v>0</v>
      </c>
      <c r="P409" s="83"/>
      <c r="Q409" s="53">
        <f t="shared" si="151"/>
        <v>3.294</v>
      </c>
      <c r="R409" s="350"/>
    </row>
    <row r="410" spans="1:18" s="141" customFormat="1" ht="51">
      <c r="A410" s="478"/>
      <c r="B410" s="481"/>
      <c r="C410" s="492"/>
      <c r="D410" s="492"/>
      <c r="E410" s="492"/>
      <c r="F410" s="477"/>
      <c r="G410" s="477"/>
      <c r="H410" s="477"/>
      <c r="I410" s="34" t="s">
        <v>251</v>
      </c>
      <c r="J410" s="477"/>
      <c r="K410" s="100" t="s">
        <v>253</v>
      </c>
      <c r="L410" s="85">
        <v>0</v>
      </c>
      <c r="M410" s="85">
        <v>0</v>
      </c>
      <c r="N410" s="173">
        <v>5.1334999999999997</v>
      </c>
      <c r="O410" s="173">
        <v>0</v>
      </c>
      <c r="P410" s="173"/>
      <c r="Q410" s="53">
        <f t="shared" si="151"/>
        <v>5.1334999999999997</v>
      </c>
      <c r="R410" s="350"/>
    </row>
    <row r="411" spans="1:18" s="141" customFormat="1">
      <c r="A411" s="514">
        <v>5</v>
      </c>
      <c r="B411" s="479" t="s">
        <v>373</v>
      </c>
      <c r="C411" s="492"/>
      <c r="D411" s="492"/>
      <c r="E411" s="492"/>
      <c r="F411" s="477"/>
      <c r="G411" s="477"/>
      <c r="H411" s="477"/>
      <c r="I411" s="214" t="s">
        <v>13</v>
      </c>
      <c r="J411" s="477"/>
      <c r="K411" s="98"/>
      <c r="L411" s="15">
        <f>L412+L417+L421+L424</f>
        <v>0</v>
      </c>
      <c r="M411" s="15">
        <f t="shared" ref="M411:O411" si="166">M412+M417+M421+M424</f>
        <v>204.5779</v>
      </c>
      <c r="N411" s="15">
        <f t="shared" si="166"/>
        <v>542.54889999999989</v>
      </c>
      <c r="O411" s="15">
        <f t="shared" si="166"/>
        <v>680.26800000000003</v>
      </c>
      <c r="P411" s="15"/>
      <c r="Q411" s="99">
        <f t="shared" si="151"/>
        <v>1427.3948</v>
      </c>
      <c r="R411" s="8"/>
    </row>
    <row r="412" spans="1:18" s="141" customFormat="1" ht="25.5">
      <c r="A412" s="514"/>
      <c r="B412" s="480"/>
      <c r="C412" s="492"/>
      <c r="D412" s="492"/>
      <c r="E412" s="492"/>
      <c r="F412" s="477"/>
      <c r="G412" s="477"/>
      <c r="H412" s="477"/>
      <c r="I412" s="34" t="s">
        <v>377</v>
      </c>
      <c r="J412" s="477"/>
      <c r="K412" s="100" t="s">
        <v>27</v>
      </c>
      <c r="L412" s="41">
        <f>L413+L414+L415+L416</f>
        <v>0</v>
      </c>
      <c r="M412" s="41">
        <f t="shared" ref="M412:O412" si="167">M413+M414+M415+M416</f>
        <v>192.30289999999999</v>
      </c>
      <c r="N412" s="41">
        <f t="shared" si="167"/>
        <v>518.22239999999999</v>
      </c>
      <c r="O412" s="41">
        <f t="shared" si="167"/>
        <v>676.49</v>
      </c>
      <c r="P412" s="435"/>
      <c r="Q412" s="53">
        <f t="shared" si="151"/>
        <v>1387.0153</v>
      </c>
      <c r="R412" s="350"/>
    </row>
    <row r="413" spans="1:18" s="141" customFormat="1" ht="25.5">
      <c r="A413" s="514"/>
      <c r="B413" s="480"/>
      <c r="C413" s="492"/>
      <c r="D413" s="492"/>
      <c r="E413" s="492"/>
      <c r="F413" s="477"/>
      <c r="G413" s="477"/>
      <c r="H413" s="477"/>
      <c r="I413" s="46" t="s">
        <v>114</v>
      </c>
      <c r="J413" s="477"/>
      <c r="K413" s="103" t="s">
        <v>11</v>
      </c>
      <c r="L413" s="83">
        <v>0</v>
      </c>
      <c r="M413" s="83">
        <v>0.53</v>
      </c>
      <c r="N413" s="47">
        <v>70.796400000000006</v>
      </c>
      <c r="O413" s="47">
        <v>126.166</v>
      </c>
      <c r="P413" s="47"/>
      <c r="Q413" s="53">
        <f t="shared" si="151"/>
        <v>197.4924</v>
      </c>
      <c r="R413" s="350"/>
    </row>
    <row r="414" spans="1:18" s="141" customFormat="1">
      <c r="A414" s="514"/>
      <c r="B414" s="480"/>
      <c r="C414" s="492"/>
      <c r="D414" s="492"/>
      <c r="E414" s="492"/>
      <c r="F414" s="477"/>
      <c r="G414" s="477"/>
      <c r="H414" s="477"/>
      <c r="I414" s="46" t="s">
        <v>376</v>
      </c>
      <c r="J414" s="477"/>
      <c r="K414" s="103" t="s">
        <v>12</v>
      </c>
      <c r="L414" s="83">
        <v>0</v>
      </c>
      <c r="M414" s="83">
        <v>0</v>
      </c>
      <c r="N414" s="47">
        <v>447.42599999999999</v>
      </c>
      <c r="O414" s="47">
        <v>550.32399999999996</v>
      </c>
      <c r="P414" s="47"/>
      <c r="Q414" s="53">
        <f t="shared" si="151"/>
        <v>997.75</v>
      </c>
      <c r="R414" s="350"/>
    </row>
    <row r="415" spans="1:18" s="141" customFormat="1" ht="89.25">
      <c r="A415" s="514"/>
      <c r="B415" s="480"/>
      <c r="C415" s="492"/>
      <c r="D415" s="492"/>
      <c r="E415" s="492"/>
      <c r="F415" s="477"/>
      <c r="G415" s="477"/>
      <c r="H415" s="477"/>
      <c r="I415" s="46" t="s">
        <v>108</v>
      </c>
      <c r="J415" s="477"/>
      <c r="K415" s="103" t="s">
        <v>49</v>
      </c>
      <c r="L415" s="83">
        <v>0</v>
      </c>
      <c r="M415" s="83">
        <v>175.29689999999999</v>
      </c>
      <c r="N415" s="83">
        <v>0</v>
      </c>
      <c r="O415" s="83">
        <v>0</v>
      </c>
      <c r="P415" s="83"/>
      <c r="Q415" s="53">
        <f t="shared" si="151"/>
        <v>175.29689999999999</v>
      </c>
      <c r="R415" s="350"/>
    </row>
    <row r="416" spans="1:18" s="141" customFormat="1" ht="38.25">
      <c r="A416" s="514"/>
      <c r="B416" s="480"/>
      <c r="C416" s="492"/>
      <c r="D416" s="492"/>
      <c r="E416" s="492"/>
      <c r="F416" s="477"/>
      <c r="G416" s="477"/>
      <c r="H416" s="477"/>
      <c r="I416" s="117" t="s">
        <v>18</v>
      </c>
      <c r="J416" s="477"/>
      <c r="K416" s="103" t="s">
        <v>17</v>
      </c>
      <c r="L416" s="83">
        <v>0</v>
      </c>
      <c r="M416" s="83">
        <v>16.475999999999999</v>
      </c>
      <c r="N416" s="83">
        <v>0</v>
      </c>
      <c r="O416" s="83">
        <v>0</v>
      </c>
      <c r="P416" s="83"/>
      <c r="Q416" s="53">
        <f t="shared" si="151"/>
        <v>16.475999999999999</v>
      </c>
      <c r="R416" s="350"/>
    </row>
    <row r="417" spans="1:18" s="141" customFormat="1" ht="25.5">
      <c r="A417" s="514"/>
      <c r="B417" s="480"/>
      <c r="C417" s="492"/>
      <c r="D417" s="492"/>
      <c r="E417" s="492"/>
      <c r="F417" s="477"/>
      <c r="G417" s="477"/>
      <c r="H417" s="477"/>
      <c r="I417" s="34" t="s">
        <v>375</v>
      </c>
      <c r="J417" s="477"/>
      <c r="K417" s="100" t="s">
        <v>61</v>
      </c>
      <c r="L417" s="41">
        <f t="shared" ref="L417" si="168">L418+L419</f>
        <v>0</v>
      </c>
      <c r="M417" s="41">
        <f>M418+M419+M420</f>
        <v>0.89900000000000002</v>
      </c>
      <c r="N417" s="41">
        <f>N418+N419</f>
        <v>1.28</v>
      </c>
      <c r="O417" s="41">
        <f>O418+O419</f>
        <v>3.7779999999999996</v>
      </c>
      <c r="P417" s="435"/>
      <c r="Q417" s="53">
        <f t="shared" si="151"/>
        <v>5.9569999999999999</v>
      </c>
      <c r="R417" s="350"/>
    </row>
    <row r="418" spans="1:18" s="141" customFormat="1" ht="25.5">
      <c r="A418" s="514"/>
      <c r="B418" s="480"/>
      <c r="C418" s="492"/>
      <c r="D418" s="492"/>
      <c r="E418" s="492"/>
      <c r="F418" s="477"/>
      <c r="G418" s="477"/>
      <c r="H418" s="477"/>
      <c r="I418" s="46" t="s">
        <v>114</v>
      </c>
      <c r="J418" s="477"/>
      <c r="K418" s="103" t="s">
        <v>11</v>
      </c>
      <c r="L418" s="83">
        <v>0</v>
      </c>
      <c r="M418" s="83">
        <v>0</v>
      </c>
      <c r="N418" s="47">
        <v>0</v>
      </c>
      <c r="O418" s="47">
        <v>1.361</v>
      </c>
      <c r="P418" s="47"/>
      <c r="Q418" s="53">
        <f t="shared" si="151"/>
        <v>1.361</v>
      </c>
      <c r="R418" s="350"/>
    </row>
    <row r="419" spans="1:18" s="141" customFormat="1">
      <c r="A419" s="514"/>
      <c r="B419" s="480"/>
      <c r="C419" s="492"/>
      <c r="D419" s="492"/>
      <c r="E419" s="492"/>
      <c r="F419" s="477"/>
      <c r="G419" s="477"/>
      <c r="H419" s="477"/>
      <c r="I419" s="46" t="s">
        <v>376</v>
      </c>
      <c r="J419" s="477"/>
      <c r="K419" s="103" t="s">
        <v>12</v>
      </c>
      <c r="L419" s="83">
        <v>0</v>
      </c>
      <c r="M419" s="83">
        <v>0.78100000000000003</v>
      </c>
      <c r="N419" s="47">
        <v>1.28</v>
      </c>
      <c r="O419" s="47">
        <v>2.4169999999999998</v>
      </c>
      <c r="P419" s="47"/>
      <c r="Q419" s="53">
        <f>N419+M419+L419+O419</f>
        <v>4.4779999999999998</v>
      </c>
      <c r="R419" s="350"/>
    </row>
    <row r="420" spans="1:18" s="141" customFormat="1" ht="38.25">
      <c r="A420" s="514"/>
      <c r="B420" s="480"/>
      <c r="C420" s="492"/>
      <c r="D420" s="492"/>
      <c r="E420" s="492"/>
      <c r="F420" s="477"/>
      <c r="G420" s="477"/>
      <c r="H420" s="477"/>
      <c r="I420" s="117" t="s">
        <v>18</v>
      </c>
      <c r="J420" s="477"/>
      <c r="K420" s="103" t="s">
        <v>17</v>
      </c>
      <c r="L420" s="83">
        <v>0</v>
      </c>
      <c r="M420" s="83">
        <v>0.11799999999999999</v>
      </c>
      <c r="N420" s="47">
        <v>0</v>
      </c>
      <c r="O420" s="47">
        <v>0</v>
      </c>
      <c r="P420" s="47"/>
      <c r="Q420" s="368">
        <f>L420+M420+N420+O420</f>
        <v>0.11799999999999999</v>
      </c>
      <c r="R420" s="423"/>
    </row>
    <row r="421" spans="1:18" s="141" customFormat="1" ht="25.5">
      <c r="A421" s="514"/>
      <c r="B421" s="480"/>
      <c r="C421" s="492"/>
      <c r="D421" s="492"/>
      <c r="E421" s="492"/>
      <c r="F421" s="477"/>
      <c r="G421" s="477"/>
      <c r="H421" s="477"/>
      <c r="I421" s="34" t="s">
        <v>25</v>
      </c>
      <c r="J421" s="477"/>
      <c r="K421" s="100" t="s">
        <v>48</v>
      </c>
      <c r="L421" s="41">
        <f>L422+L423</f>
        <v>0</v>
      </c>
      <c r="M421" s="41">
        <f t="shared" ref="M421:O421" si="169">M422+M423</f>
        <v>11.375999999999999</v>
      </c>
      <c r="N421" s="41">
        <f t="shared" si="169"/>
        <v>20.28</v>
      </c>
      <c r="O421" s="41">
        <f t="shared" si="169"/>
        <v>0</v>
      </c>
      <c r="P421" s="435"/>
      <c r="Q421" s="53">
        <f t="shared" si="151"/>
        <v>31.655999999999999</v>
      </c>
      <c r="R421" s="350"/>
    </row>
    <row r="422" spans="1:18" s="141" customFormat="1">
      <c r="A422" s="514"/>
      <c r="B422" s="480"/>
      <c r="C422" s="492"/>
      <c r="D422" s="492"/>
      <c r="E422" s="492"/>
      <c r="F422" s="477"/>
      <c r="G422" s="477"/>
      <c r="H422" s="477"/>
      <c r="I422" s="46" t="s">
        <v>376</v>
      </c>
      <c r="J422" s="477"/>
      <c r="K422" s="103" t="s">
        <v>12</v>
      </c>
      <c r="L422" s="83">
        <v>0</v>
      </c>
      <c r="M422" s="83">
        <v>0</v>
      </c>
      <c r="N422" s="47">
        <v>20.28</v>
      </c>
      <c r="O422" s="47">
        <v>0</v>
      </c>
      <c r="P422" s="47"/>
      <c r="Q422" s="53">
        <f t="shared" si="151"/>
        <v>20.28</v>
      </c>
      <c r="R422" s="350"/>
    </row>
    <row r="423" spans="1:18" s="141" customFormat="1" ht="89.25">
      <c r="A423" s="514"/>
      <c r="B423" s="480"/>
      <c r="C423" s="492"/>
      <c r="D423" s="492"/>
      <c r="E423" s="492"/>
      <c r="F423" s="477"/>
      <c r="G423" s="477"/>
      <c r="H423" s="477"/>
      <c r="I423" s="46" t="s">
        <v>108</v>
      </c>
      <c r="J423" s="477"/>
      <c r="K423" s="103" t="s">
        <v>49</v>
      </c>
      <c r="L423" s="83">
        <v>0</v>
      </c>
      <c r="M423" s="83">
        <v>11.375999999999999</v>
      </c>
      <c r="N423" s="83">
        <v>0</v>
      </c>
      <c r="O423" s="83">
        <v>0</v>
      </c>
      <c r="P423" s="83"/>
      <c r="Q423" s="53">
        <f t="shared" si="151"/>
        <v>11.375999999999999</v>
      </c>
      <c r="R423" s="350"/>
    </row>
    <row r="424" spans="1:18" s="141" customFormat="1" ht="51">
      <c r="A424" s="514"/>
      <c r="B424" s="481"/>
      <c r="C424" s="492"/>
      <c r="D424" s="492"/>
      <c r="E424" s="492"/>
      <c r="F424" s="477"/>
      <c r="G424" s="477"/>
      <c r="H424" s="477"/>
      <c r="I424" s="34" t="s">
        <v>251</v>
      </c>
      <c r="J424" s="477"/>
      <c r="K424" s="100" t="s">
        <v>253</v>
      </c>
      <c r="L424" s="85">
        <v>0</v>
      </c>
      <c r="M424" s="101">
        <v>0</v>
      </c>
      <c r="N424" s="41">
        <v>2.7665000000000002</v>
      </c>
      <c r="O424" s="41">
        <v>0</v>
      </c>
      <c r="P424" s="435"/>
      <c r="Q424" s="53">
        <f t="shared" si="151"/>
        <v>2.7665000000000002</v>
      </c>
      <c r="R424" s="350"/>
    </row>
    <row r="425" spans="1:18" s="141" customFormat="1">
      <c r="A425" s="514">
        <v>6</v>
      </c>
      <c r="B425" s="479" t="s">
        <v>672</v>
      </c>
      <c r="C425" s="492"/>
      <c r="D425" s="492"/>
      <c r="E425" s="492"/>
      <c r="F425" s="477"/>
      <c r="G425" s="477"/>
      <c r="H425" s="477"/>
      <c r="I425" s="214" t="s">
        <v>13</v>
      </c>
      <c r="J425" s="477"/>
      <c r="K425" s="98"/>
      <c r="L425" s="15">
        <f>L426+L431+L434</f>
        <v>0</v>
      </c>
      <c r="M425" s="15">
        <f t="shared" ref="M425" si="170">M426+M431+M434</f>
        <v>227.41289999999998</v>
      </c>
      <c r="N425" s="15">
        <f>N426+N431+N434</f>
        <v>596.04219999999998</v>
      </c>
      <c r="O425" s="15">
        <f t="shared" ref="O425" si="171">O426+O431+O434</f>
        <v>718.56499999999994</v>
      </c>
      <c r="P425" s="15"/>
      <c r="Q425" s="99">
        <f t="shared" ref="Q425:Q426" si="172">N425+M425+L425+O425</f>
        <v>1542.0200999999997</v>
      </c>
      <c r="R425" s="8"/>
    </row>
    <row r="426" spans="1:18" s="141" customFormat="1" ht="25.5">
      <c r="A426" s="514"/>
      <c r="B426" s="480"/>
      <c r="C426" s="492"/>
      <c r="D426" s="492"/>
      <c r="E426" s="492"/>
      <c r="F426" s="477"/>
      <c r="G426" s="477"/>
      <c r="H426" s="477"/>
      <c r="I426" s="34" t="s">
        <v>377</v>
      </c>
      <c r="J426" s="477"/>
      <c r="K426" s="100" t="s">
        <v>27</v>
      </c>
      <c r="L426" s="85">
        <f>L427+L428+L429+L430</f>
        <v>0</v>
      </c>
      <c r="M426" s="85">
        <f t="shared" ref="M426:O426" si="173">M427+M428+M429+M430</f>
        <v>220.45349999999999</v>
      </c>
      <c r="N426" s="85">
        <f t="shared" si="173"/>
        <v>569.33889999999997</v>
      </c>
      <c r="O426" s="85">
        <f t="shared" si="173"/>
        <v>718.56499999999994</v>
      </c>
      <c r="P426" s="85"/>
      <c r="Q426" s="53">
        <f t="shared" si="172"/>
        <v>1508.3573999999999</v>
      </c>
      <c r="R426" s="350"/>
    </row>
    <row r="427" spans="1:18" s="141" customFormat="1" ht="25.5">
      <c r="A427" s="514"/>
      <c r="B427" s="480"/>
      <c r="C427" s="492"/>
      <c r="D427" s="492"/>
      <c r="E427" s="492"/>
      <c r="F427" s="477"/>
      <c r="G427" s="477"/>
      <c r="H427" s="477"/>
      <c r="I427" s="46" t="s">
        <v>114</v>
      </c>
      <c r="J427" s="477"/>
      <c r="K427" s="103" t="s">
        <v>11</v>
      </c>
      <c r="L427" s="83">
        <v>0</v>
      </c>
      <c r="M427" s="83">
        <v>0.81899999999999995</v>
      </c>
      <c r="N427" s="172">
        <v>72.7119</v>
      </c>
      <c r="O427" s="172">
        <v>157.31299999999999</v>
      </c>
      <c r="P427" s="172"/>
      <c r="Q427" s="53">
        <f>N427+M427+L427+O427</f>
        <v>230.84389999999999</v>
      </c>
      <c r="R427" s="350"/>
    </row>
    <row r="428" spans="1:18" s="141" customFormat="1" ht="15">
      <c r="A428" s="514"/>
      <c r="B428" s="480"/>
      <c r="C428" s="492"/>
      <c r="D428" s="492"/>
      <c r="E428" s="492"/>
      <c r="F428" s="477"/>
      <c r="G428" s="477"/>
      <c r="H428" s="477"/>
      <c r="I428" s="46" t="s">
        <v>376</v>
      </c>
      <c r="J428" s="477"/>
      <c r="K428" s="103" t="s">
        <v>12</v>
      </c>
      <c r="L428" s="83">
        <v>0</v>
      </c>
      <c r="M428" s="83">
        <v>0</v>
      </c>
      <c r="N428" s="172">
        <v>496.62700000000001</v>
      </c>
      <c r="O428" s="172">
        <v>561.25199999999995</v>
      </c>
      <c r="P428" s="172"/>
      <c r="Q428" s="53">
        <f t="shared" ref="Q428:Q448" si="174">N428+M428+L428+O428</f>
        <v>1057.8789999999999</v>
      </c>
      <c r="R428" s="350"/>
    </row>
    <row r="429" spans="1:18" s="141" customFormat="1" ht="89.25">
      <c r="A429" s="514"/>
      <c r="B429" s="480"/>
      <c r="C429" s="492"/>
      <c r="D429" s="492"/>
      <c r="E429" s="492"/>
      <c r="F429" s="477"/>
      <c r="G429" s="477"/>
      <c r="H429" s="477"/>
      <c r="I429" s="46" t="s">
        <v>108</v>
      </c>
      <c r="J429" s="477"/>
      <c r="K429" s="103" t="s">
        <v>49</v>
      </c>
      <c r="L429" s="83">
        <v>0</v>
      </c>
      <c r="M429" s="83">
        <v>203.4365</v>
      </c>
      <c r="N429" s="83">
        <v>0</v>
      </c>
      <c r="O429" s="83">
        <v>0</v>
      </c>
      <c r="P429" s="83"/>
      <c r="Q429" s="53">
        <f t="shared" si="174"/>
        <v>203.4365</v>
      </c>
      <c r="R429" s="350"/>
    </row>
    <row r="430" spans="1:18" s="141" customFormat="1" ht="38.25">
      <c r="A430" s="514"/>
      <c r="B430" s="480"/>
      <c r="C430" s="492"/>
      <c r="D430" s="492"/>
      <c r="E430" s="492"/>
      <c r="F430" s="477"/>
      <c r="G430" s="477"/>
      <c r="H430" s="477"/>
      <c r="I430" s="117" t="s">
        <v>18</v>
      </c>
      <c r="J430" s="477"/>
      <c r="K430" s="103" t="s">
        <v>17</v>
      </c>
      <c r="L430" s="83">
        <v>0</v>
      </c>
      <c r="M430" s="83">
        <v>16.198</v>
      </c>
      <c r="N430" s="83">
        <v>0</v>
      </c>
      <c r="O430" s="83">
        <v>0</v>
      </c>
      <c r="P430" s="83"/>
      <c r="Q430" s="53">
        <f t="shared" si="174"/>
        <v>16.198</v>
      </c>
      <c r="R430" s="350"/>
    </row>
    <row r="431" spans="1:18" s="141" customFormat="1" ht="25.5">
      <c r="A431" s="514"/>
      <c r="B431" s="480"/>
      <c r="C431" s="492"/>
      <c r="D431" s="492"/>
      <c r="E431" s="492"/>
      <c r="F431" s="477"/>
      <c r="G431" s="477"/>
      <c r="H431" s="477"/>
      <c r="I431" s="34" t="s">
        <v>25</v>
      </c>
      <c r="J431" s="477"/>
      <c r="K431" s="100" t="s">
        <v>48</v>
      </c>
      <c r="L431" s="85">
        <f>L432+L433</f>
        <v>0</v>
      </c>
      <c r="M431" s="85">
        <f t="shared" ref="M431:O431" si="175">M432+M433</f>
        <v>6.9593999999999996</v>
      </c>
      <c r="N431" s="85">
        <f t="shared" si="175"/>
        <v>20.954999999999998</v>
      </c>
      <c r="O431" s="85">
        <f t="shared" si="175"/>
        <v>0</v>
      </c>
      <c r="P431" s="85"/>
      <c r="Q431" s="53">
        <f t="shared" si="174"/>
        <v>27.914399999999997</v>
      </c>
      <c r="R431" s="350"/>
    </row>
    <row r="432" spans="1:18" s="141" customFormat="1" ht="15">
      <c r="A432" s="514"/>
      <c r="B432" s="480"/>
      <c r="C432" s="492"/>
      <c r="D432" s="492"/>
      <c r="E432" s="492"/>
      <c r="F432" s="477"/>
      <c r="G432" s="477"/>
      <c r="H432" s="477"/>
      <c r="I432" s="46" t="s">
        <v>376</v>
      </c>
      <c r="J432" s="477"/>
      <c r="K432" s="103" t="s">
        <v>12</v>
      </c>
      <c r="L432" s="83">
        <v>0</v>
      </c>
      <c r="M432" s="83">
        <v>0</v>
      </c>
      <c r="N432" s="172">
        <v>20.954999999999998</v>
      </c>
      <c r="O432" s="172">
        <v>0</v>
      </c>
      <c r="P432" s="172"/>
      <c r="Q432" s="53">
        <f t="shared" si="174"/>
        <v>20.954999999999998</v>
      </c>
      <c r="R432" s="350"/>
    </row>
    <row r="433" spans="1:18" s="141" customFormat="1" ht="89.25">
      <c r="A433" s="514"/>
      <c r="B433" s="480"/>
      <c r="C433" s="492"/>
      <c r="D433" s="492"/>
      <c r="E433" s="492"/>
      <c r="F433" s="477"/>
      <c r="G433" s="477"/>
      <c r="H433" s="477"/>
      <c r="I433" s="46" t="s">
        <v>108</v>
      </c>
      <c r="J433" s="477"/>
      <c r="K433" s="103" t="s">
        <v>49</v>
      </c>
      <c r="L433" s="83">
        <v>0</v>
      </c>
      <c r="M433" s="83">
        <v>6.9593999999999996</v>
      </c>
      <c r="N433" s="83">
        <v>0</v>
      </c>
      <c r="O433" s="83">
        <v>0</v>
      </c>
      <c r="P433" s="83"/>
      <c r="Q433" s="53">
        <f t="shared" si="174"/>
        <v>6.9593999999999996</v>
      </c>
      <c r="R433" s="350"/>
    </row>
    <row r="434" spans="1:18" s="141" customFormat="1" ht="51">
      <c r="A434" s="514"/>
      <c r="B434" s="481"/>
      <c r="C434" s="492"/>
      <c r="D434" s="492"/>
      <c r="E434" s="492"/>
      <c r="F434" s="477"/>
      <c r="G434" s="477"/>
      <c r="H434" s="477"/>
      <c r="I434" s="34" t="s">
        <v>251</v>
      </c>
      <c r="J434" s="477"/>
      <c r="K434" s="100" t="s">
        <v>253</v>
      </c>
      <c r="L434" s="83">
        <v>0</v>
      </c>
      <c r="M434" s="83">
        <v>0</v>
      </c>
      <c r="N434" s="173">
        <v>5.7483000000000004</v>
      </c>
      <c r="O434" s="173">
        <v>0</v>
      </c>
      <c r="P434" s="173"/>
      <c r="Q434" s="53">
        <f t="shared" si="174"/>
        <v>5.7483000000000004</v>
      </c>
      <c r="R434" s="350"/>
    </row>
    <row r="435" spans="1:18" s="141" customFormat="1">
      <c r="A435" s="476">
        <v>7</v>
      </c>
      <c r="B435" s="479" t="s">
        <v>374</v>
      </c>
      <c r="C435" s="492"/>
      <c r="D435" s="492"/>
      <c r="E435" s="492"/>
      <c r="F435" s="477"/>
      <c r="G435" s="477"/>
      <c r="H435" s="477"/>
      <c r="I435" s="214" t="s">
        <v>13</v>
      </c>
      <c r="J435" s="477"/>
      <c r="K435" s="98"/>
      <c r="L435" s="15">
        <f>L436+L441+L445+L448</f>
        <v>0</v>
      </c>
      <c r="M435" s="15">
        <f t="shared" ref="M435:O435" si="176">M436+M441+M445+M448</f>
        <v>155.49989999999997</v>
      </c>
      <c r="N435" s="15">
        <f t="shared" si="176"/>
        <v>410.39460000000003</v>
      </c>
      <c r="O435" s="15">
        <f t="shared" si="176"/>
        <v>503.44200000000001</v>
      </c>
      <c r="P435" s="15"/>
      <c r="Q435" s="99">
        <f t="shared" si="174"/>
        <v>1069.3364999999999</v>
      </c>
      <c r="R435" s="8"/>
    </row>
    <row r="436" spans="1:18" s="141" customFormat="1" ht="25.5">
      <c r="A436" s="477"/>
      <c r="B436" s="480"/>
      <c r="C436" s="492"/>
      <c r="D436" s="492"/>
      <c r="E436" s="492"/>
      <c r="F436" s="477"/>
      <c r="G436" s="477"/>
      <c r="H436" s="477"/>
      <c r="I436" s="34" t="s">
        <v>377</v>
      </c>
      <c r="J436" s="477"/>
      <c r="K436" s="174" t="s">
        <v>27</v>
      </c>
      <c r="L436" s="348">
        <f>L437+L438+L439+L440</f>
        <v>0</v>
      </c>
      <c r="M436" s="348">
        <f t="shared" ref="M436:O436" si="177">M437+M438+M439+M440</f>
        <v>148.65249999999997</v>
      </c>
      <c r="N436" s="348">
        <f t="shared" si="177"/>
        <v>385.06820000000005</v>
      </c>
      <c r="O436" s="348">
        <f t="shared" si="177"/>
        <v>495.95300000000003</v>
      </c>
      <c r="P436" s="348"/>
      <c r="Q436" s="53">
        <f t="shared" si="174"/>
        <v>1029.6737000000001</v>
      </c>
      <c r="R436" s="171"/>
    </row>
    <row r="437" spans="1:18" s="141" customFormat="1" ht="25.5">
      <c r="A437" s="477"/>
      <c r="B437" s="480"/>
      <c r="C437" s="492"/>
      <c r="D437" s="492"/>
      <c r="E437" s="492"/>
      <c r="F437" s="477"/>
      <c r="G437" s="477"/>
      <c r="H437" s="477"/>
      <c r="I437" s="46" t="s">
        <v>114</v>
      </c>
      <c r="J437" s="477"/>
      <c r="K437" s="170" t="s">
        <v>11</v>
      </c>
      <c r="L437" s="143">
        <v>0</v>
      </c>
      <c r="M437" s="143">
        <v>4.0549999999999997</v>
      </c>
      <c r="N437" s="172">
        <v>71.033199999999994</v>
      </c>
      <c r="O437" s="172">
        <v>103.557</v>
      </c>
      <c r="P437" s="172"/>
      <c r="Q437" s="53">
        <f t="shared" si="174"/>
        <v>178.64519999999999</v>
      </c>
      <c r="R437" s="171"/>
    </row>
    <row r="438" spans="1:18" s="141" customFormat="1" ht="15">
      <c r="A438" s="477"/>
      <c r="B438" s="480"/>
      <c r="C438" s="492"/>
      <c r="D438" s="492"/>
      <c r="E438" s="492"/>
      <c r="F438" s="477"/>
      <c r="G438" s="477"/>
      <c r="H438" s="477"/>
      <c r="I438" s="46" t="s">
        <v>376</v>
      </c>
      <c r="J438" s="477"/>
      <c r="K438" s="170" t="s">
        <v>12</v>
      </c>
      <c r="L438" s="143">
        <v>0</v>
      </c>
      <c r="M438" s="143">
        <v>0</v>
      </c>
      <c r="N438" s="172">
        <v>314.03500000000003</v>
      </c>
      <c r="O438" s="172">
        <v>392.39600000000002</v>
      </c>
      <c r="P438" s="172"/>
      <c r="Q438" s="53">
        <f t="shared" si="174"/>
        <v>706.43100000000004</v>
      </c>
      <c r="R438" s="171"/>
    </row>
    <row r="439" spans="1:18" s="141" customFormat="1" ht="89.25">
      <c r="A439" s="477"/>
      <c r="B439" s="480"/>
      <c r="C439" s="492"/>
      <c r="D439" s="492"/>
      <c r="E439" s="492"/>
      <c r="F439" s="477"/>
      <c r="G439" s="477"/>
      <c r="H439" s="477"/>
      <c r="I439" s="46" t="s">
        <v>108</v>
      </c>
      <c r="J439" s="477"/>
      <c r="K439" s="103" t="s">
        <v>49</v>
      </c>
      <c r="L439" s="143">
        <v>0</v>
      </c>
      <c r="M439" s="143">
        <v>127.52249999999999</v>
      </c>
      <c r="N439" s="143">
        <v>0</v>
      </c>
      <c r="O439" s="143">
        <v>0</v>
      </c>
      <c r="P439" s="143"/>
      <c r="Q439" s="53">
        <f t="shared" si="174"/>
        <v>127.52249999999999</v>
      </c>
      <c r="R439" s="171"/>
    </row>
    <row r="440" spans="1:18" s="141" customFormat="1" ht="38.25">
      <c r="A440" s="477"/>
      <c r="B440" s="480"/>
      <c r="C440" s="492"/>
      <c r="D440" s="492"/>
      <c r="E440" s="492"/>
      <c r="F440" s="477"/>
      <c r="G440" s="477"/>
      <c r="H440" s="477"/>
      <c r="I440" s="117" t="s">
        <v>18</v>
      </c>
      <c r="J440" s="477"/>
      <c r="K440" s="103" t="s">
        <v>17</v>
      </c>
      <c r="L440" s="143">
        <v>0</v>
      </c>
      <c r="M440" s="143">
        <v>17.074999999999999</v>
      </c>
      <c r="N440" s="143">
        <v>0</v>
      </c>
      <c r="O440" s="143">
        <v>0</v>
      </c>
      <c r="P440" s="143"/>
      <c r="Q440" s="53">
        <f t="shared" si="174"/>
        <v>17.074999999999999</v>
      </c>
      <c r="R440" s="171"/>
    </row>
    <row r="441" spans="1:18" s="141" customFormat="1" ht="25.5">
      <c r="A441" s="477"/>
      <c r="B441" s="480"/>
      <c r="C441" s="492"/>
      <c r="D441" s="492"/>
      <c r="E441" s="492"/>
      <c r="F441" s="477"/>
      <c r="G441" s="477"/>
      <c r="H441" s="477"/>
      <c r="I441" s="34" t="s">
        <v>375</v>
      </c>
      <c r="J441" s="477"/>
      <c r="K441" s="174" t="s">
        <v>61</v>
      </c>
      <c r="L441" s="348">
        <f t="shared" ref="L441" si="178">L442+L443+L444</f>
        <v>0</v>
      </c>
      <c r="M441" s="348">
        <f>M442+M443+M444</f>
        <v>1.5639999999999998</v>
      </c>
      <c r="N441" s="348">
        <f t="shared" ref="N441:O441" si="179">N442+N443+N444</f>
        <v>2.33</v>
      </c>
      <c r="O441" s="348">
        <f t="shared" si="179"/>
        <v>7.4889999999999999</v>
      </c>
      <c r="P441" s="348"/>
      <c r="Q441" s="53">
        <f t="shared" si="174"/>
        <v>11.382999999999999</v>
      </c>
      <c r="R441" s="171"/>
    </row>
    <row r="442" spans="1:18" s="141" customFormat="1" ht="25.5">
      <c r="A442" s="477"/>
      <c r="B442" s="480"/>
      <c r="C442" s="492"/>
      <c r="D442" s="492"/>
      <c r="E442" s="492"/>
      <c r="F442" s="477"/>
      <c r="G442" s="477"/>
      <c r="H442" s="477"/>
      <c r="I442" s="46" t="s">
        <v>114</v>
      </c>
      <c r="J442" s="477"/>
      <c r="K442" s="170" t="s">
        <v>11</v>
      </c>
      <c r="L442" s="143">
        <v>0</v>
      </c>
      <c r="M442" s="143">
        <v>0</v>
      </c>
      <c r="N442" s="172">
        <v>0</v>
      </c>
      <c r="O442" s="172">
        <v>2.968</v>
      </c>
      <c r="P442" s="172"/>
      <c r="Q442" s="53">
        <f t="shared" si="174"/>
        <v>2.968</v>
      </c>
      <c r="R442" s="171"/>
    </row>
    <row r="443" spans="1:18" s="141" customFormat="1" ht="15">
      <c r="A443" s="477"/>
      <c r="B443" s="480"/>
      <c r="C443" s="492"/>
      <c r="D443" s="492"/>
      <c r="E443" s="492"/>
      <c r="F443" s="477"/>
      <c r="G443" s="477"/>
      <c r="H443" s="477"/>
      <c r="I443" s="46" t="s">
        <v>376</v>
      </c>
      <c r="J443" s="477"/>
      <c r="K443" s="170" t="s">
        <v>12</v>
      </c>
      <c r="L443" s="143">
        <v>0</v>
      </c>
      <c r="M443" s="143">
        <v>1.2649999999999999</v>
      </c>
      <c r="N443" s="172">
        <v>2.33</v>
      </c>
      <c r="O443" s="172">
        <v>4.5209999999999999</v>
      </c>
      <c r="P443" s="172"/>
      <c r="Q443" s="53">
        <f t="shared" si="174"/>
        <v>8.1159999999999997</v>
      </c>
      <c r="R443" s="171"/>
    </row>
    <row r="444" spans="1:18" s="141" customFormat="1" ht="38.25">
      <c r="A444" s="477"/>
      <c r="B444" s="480"/>
      <c r="C444" s="492"/>
      <c r="D444" s="492"/>
      <c r="E444" s="492"/>
      <c r="F444" s="477"/>
      <c r="G444" s="477"/>
      <c r="H444" s="477"/>
      <c r="I444" s="117" t="s">
        <v>18</v>
      </c>
      <c r="J444" s="477"/>
      <c r="K444" s="103" t="s">
        <v>17</v>
      </c>
      <c r="L444" s="143">
        <v>0</v>
      </c>
      <c r="M444" s="143">
        <v>0.29899999999999999</v>
      </c>
      <c r="N444" s="321">
        <v>0</v>
      </c>
      <c r="O444" s="321">
        <v>0</v>
      </c>
      <c r="P444" s="321"/>
      <c r="Q444" s="53">
        <f t="shared" si="174"/>
        <v>0.29899999999999999</v>
      </c>
      <c r="R444" s="171"/>
    </row>
    <row r="445" spans="1:18" s="141" customFormat="1" ht="26.25" customHeight="1">
      <c r="A445" s="477"/>
      <c r="B445" s="480"/>
      <c r="C445" s="492"/>
      <c r="D445" s="492"/>
      <c r="E445" s="492"/>
      <c r="F445" s="477"/>
      <c r="G445" s="477"/>
      <c r="H445" s="477"/>
      <c r="I445" s="34" t="s">
        <v>25</v>
      </c>
      <c r="J445" s="477"/>
      <c r="K445" s="174" t="s">
        <v>48</v>
      </c>
      <c r="L445" s="348">
        <f>L446+L447</f>
        <v>0</v>
      </c>
      <c r="M445" s="348">
        <f t="shared" ref="M445:O445" si="180">M446+M447</f>
        <v>5.2834000000000003</v>
      </c>
      <c r="N445" s="348">
        <f t="shared" si="180"/>
        <v>18.079999999999998</v>
      </c>
      <c r="O445" s="348">
        <f t="shared" si="180"/>
        <v>0</v>
      </c>
      <c r="P445" s="348"/>
      <c r="Q445" s="53">
        <f t="shared" si="174"/>
        <v>23.363399999999999</v>
      </c>
      <c r="R445" s="171"/>
    </row>
    <row r="446" spans="1:18" s="141" customFormat="1" ht="15">
      <c r="A446" s="477"/>
      <c r="B446" s="480"/>
      <c r="C446" s="492"/>
      <c r="D446" s="492"/>
      <c r="E446" s="492"/>
      <c r="F446" s="477"/>
      <c r="G446" s="477"/>
      <c r="H446" s="477"/>
      <c r="I446" s="46" t="s">
        <v>376</v>
      </c>
      <c r="J446" s="477"/>
      <c r="K446" s="103" t="s">
        <v>12</v>
      </c>
      <c r="L446" s="143">
        <v>0</v>
      </c>
      <c r="M446" s="143">
        <v>0</v>
      </c>
      <c r="N446" s="172">
        <v>18.079999999999998</v>
      </c>
      <c r="O446" s="172">
        <v>0</v>
      </c>
      <c r="P446" s="172"/>
      <c r="Q446" s="53">
        <f t="shared" si="174"/>
        <v>18.079999999999998</v>
      </c>
      <c r="R446" s="104"/>
    </row>
    <row r="447" spans="1:18" s="141" customFormat="1" ht="89.25">
      <c r="A447" s="477"/>
      <c r="B447" s="480"/>
      <c r="C447" s="492"/>
      <c r="D447" s="492"/>
      <c r="E447" s="492"/>
      <c r="F447" s="477"/>
      <c r="G447" s="477"/>
      <c r="H447" s="477"/>
      <c r="I447" s="46" t="s">
        <v>108</v>
      </c>
      <c r="J447" s="477"/>
      <c r="K447" s="103" t="s">
        <v>49</v>
      </c>
      <c r="L447" s="143">
        <v>0</v>
      </c>
      <c r="M447" s="143">
        <v>5.2834000000000003</v>
      </c>
      <c r="N447" s="143">
        <v>0</v>
      </c>
      <c r="O447" s="143">
        <v>0</v>
      </c>
      <c r="P447" s="143"/>
      <c r="Q447" s="53">
        <f t="shared" si="174"/>
        <v>5.2834000000000003</v>
      </c>
      <c r="R447" s="104"/>
    </row>
    <row r="448" spans="1:18" s="141" customFormat="1" ht="51">
      <c r="A448" s="478"/>
      <c r="B448" s="481"/>
      <c r="C448" s="499"/>
      <c r="D448" s="499"/>
      <c r="E448" s="499"/>
      <c r="F448" s="478"/>
      <c r="G448" s="478"/>
      <c r="H448" s="478"/>
      <c r="I448" s="34" t="s">
        <v>251</v>
      </c>
      <c r="J448" s="478"/>
      <c r="K448" s="100" t="s">
        <v>253</v>
      </c>
      <c r="L448" s="348">
        <v>0</v>
      </c>
      <c r="M448" s="348">
        <v>0</v>
      </c>
      <c r="N448" s="173">
        <v>4.9164000000000003</v>
      </c>
      <c r="O448" s="173">
        <v>0</v>
      </c>
      <c r="P448" s="173"/>
      <c r="Q448" s="53">
        <f t="shared" si="174"/>
        <v>4.9164000000000003</v>
      </c>
      <c r="R448" s="104"/>
    </row>
    <row r="449" spans="1:18" s="141" customFormat="1" ht="185.25" customHeight="1">
      <c r="A449" s="282">
        <v>3</v>
      </c>
      <c r="B449" s="428"/>
      <c r="C449" s="14" t="s">
        <v>676</v>
      </c>
      <c r="D449" s="14" t="s">
        <v>15</v>
      </c>
      <c r="E449" s="430" t="s">
        <v>675</v>
      </c>
      <c r="F449" s="14" t="s">
        <v>457</v>
      </c>
      <c r="G449" s="14" t="s">
        <v>677</v>
      </c>
      <c r="H449" s="14" t="s">
        <v>631</v>
      </c>
      <c r="I449" s="307"/>
      <c r="J449" s="273"/>
      <c r="K449" s="429"/>
      <c r="L449" s="275">
        <f>L450</f>
        <v>0</v>
      </c>
      <c r="M449" s="275">
        <f t="shared" ref="M449:Q449" si="181">M450</f>
        <v>0</v>
      </c>
      <c r="N449" s="275">
        <f t="shared" si="181"/>
        <v>7313.3099999999995</v>
      </c>
      <c r="O449" s="275">
        <f t="shared" si="181"/>
        <v>8445.7610000000004</v>
      </c>
      <c r="P449" s="275"/>
      <c r="Q449" s="275">
        <f t="shared" si="181"/>
        <v>15759.071000000002</v>
      </c>
      <c r="R449" s="115"/>
    </row>
    <row r="450" spans="1:18" s="141" customFormat="1" ht="47.25" customHeight="1">
      <c r="A450" s="425"/>
      <c r="B450" s="479" t="s">
        <v>678</v>
      </c>
      <c r="C450" s="485" t="s">
        <v>676</v>
      </c>
      <c r="D450" s="485" t="s">
        <v>15</v>
      </c>
      <c r="E450" s="488" t="s">
        <v>675</v>
      </c>
      <c r="F450" s="485" t="s">
        <v>457</v>
      </c>
      <c r="G450" s="485" t="s">
        <v>677</v>
      </c>
      <c r="H450" s="485" t="s">
        <v>631</v>
      </c>
      <c r="I450" s="448" t="s">
        <v>680</v>
      </c>
      <c r="J450" s="476">
        <v>719</v>
      </c>
      <c r="K450" s="449"/>
      <c r="L450" s="450">
        <f>L451+L453+L455+L457+L459+L461+L463+L465+L468+L470+L472+L474+L476+L480+L482</f>
        <v>0</v>
      </c>
      <c r="M450" s="450">
        <f t="shared" ref="M450:N450" si="182">M451+M453+M455+M457+M459+M461+M463+M465+M468+M470+M472+M474+M476+M480+M482</f>
        <v>0</v>
      </c>
      <c r="N450" s="450">
        <f t="shared" si="182"/>
        <v>7313.3099999999995</v>
      </c>
      <c r="O450" s="450">
        <f>O451+O453+O455+O457+O459+O461+O463+O465+O468+O470+O472+O474+O476+O480+O482+O478</f>
        <v>8445.7610000000004</v>
      </c>
      <c r="P450" s="450"/>
      <c r="Q450" s="450">
        <f>Q451+Q453+Q455+Q457+Q459+Q461+Q463+Q465+Q468+Q470+Q474+Q476+Q478+Q480+Q482+Q472</f>
        <v>15759.071000000002</v>
      </c>
      <c r="R450" s="104"/>
    </row>
    <row r="451" spans="1:18" s="141" customFormat="1" ht="24" customHeight="1">
      <c r="A451" s="434"/>
      <c r="B451" s="480"/>
      <c r="C451" s="486"/>
      <c r="D451" s="486"/>
      <c r="E451" s="489"/>
      <c r="F451" s="486"/>
      <c r="G451" s="486"/>
      <c r="H451" s="486"/>
      <c r="I451" s="426" t="s">
        <v>681</v>
      </c>
      <c r="J451" s="477"/>
      <c r="K451" s="427" t="s">
        <v>10</v>
      </c>
      <c r="L451" s="348">
        <v>0</v>
      </c>
      <c r="M451" s="348">
        <v>0</v>
      </c>
      <c r="N451" s="173">
        <f>N452</f>
        <v>144.95400000000001</v>
      </c>
      <c r="O451" s="173">
        <f t="shared" ref="O451" si="183">O452</f>
        <v>173.441</v>
      </c>
      <c r="P451" s="173"/>
      <c r="Q451" s="173">
        <f>M451+N451+O451</f>
        <v>318.39499999999998</v>
      </c>
      <c r="R451" s="104"/>
    </row>
    <row r="452" spans="1:18" s="141" customFormat="1" ht="34.5" customHeight="1">
      <c r="A452" s="434"/>
      <c r="B452" s="480"/>
      <c r="C452" s="486"/>
      <c r="D452" s="486"/>
      <c r="E452" s="489"/>
      <c r="F452" s="486"/>
      <c r="G452" s="486"/>
      <c r="H452" s="486"/>
      <c r="I452" s="183" t="s">
        <v>16</v>
      </c>
      <c r="J452" s="477"/>
      <c r="K452" s="442" t="s">
        <v>12</v>
      </c>
      <c r="L452" s="348">
        <v>0</v>
      </c>
      <c r="M452" s="143">
        <v>0</v>
      </c>
      <c r="N452" s="172">
        <v>144.95400000000001</v>
      </c>
      <c r="O452" s="172">
        <v>173.441</v>
      </c>
      <c r="P452" s="172"/>
      <c r="Q452" s="172">
        <f t="shared" ref="Q452:Q483" si="184">M452+N452+O452</f>
        <v>318.39499999999998</v>
      </c>
      <c r="R452" s="104"/>
    </row>
    <row r="453" spans="1:18" s="141" customFormat="1" ht="34.5" customHeight="1">
      <c r="A453" s="434"/>
      <c r="B453" s="480"/>
      <c r="C453" s="486"/>
      <c r="D453" s="486"/>
      <c r="E453" s="489"/>
      <c r="F453" s="486"/>
      <c r="G453" s="486"/>
      <c r="H453" s="486"/>
      <c r="I453" s="426" t="s">
        <v>682</v>
      </c>
      <c r="J453" s="477"/>
      <c r="K453" s="427" t="s">
        <v>44</v>
      </c>
      <c r="L453" s="348">
        <v>0</v>
      </c>
      <c r="M453" s="348">
        <v>0</v>
      </c>
      <c r="N453" s="173">
        <f>N454</f>
        <v>25.876999999999999</v>
      </c>
      <c r="O453" s="173">
        <f t="shared" ref="O453" si="185">O454</f>
        <v>4.4669999999999996</v>
      </c>
      <c r="P453" s="173"/>
      <c r="Q453" s="173">
        <f t="shared" si="184"/>
        <v>30.343999999999998</v>
      </c>
      <c r="R453" s="104"/>
    </row>
    <row r="454" spans="1:18" s="141" customFormat="1" ht="34.5" customHeight="1">
      <c r="A454" s="434"/>
      <c r="B454" s="480"/>
      <c r="C454" s="486"/>
      <c r="D454" s="486"/>
      <c r="E454" s="489"/>
      <c r="F454" s="486"/>
      <c r="G454" s="486"/>
      <c r="H454" s="486"/>
      <c r="I454" s="183" t="s">
        <v>16</v>
      </c>
      <c r="J454" s="477"/>
      <c r="K454" s="442" t="s">
        <v>12</v>
      </c>
      <c r="L454" s="348">
        <v>0</v>
      </c>
      <c r="M454" s="143">
        <v>0</v>
      </c>
      <c r="N454" s="172">
        <v>25.876999999999999</v>
      </c>
      <c r="O454" s="172">
        <v>4.4669999999999996</v>
      </c>
      <c r="P454" s="172"/>
      <c r="Q454" s="172">
        <f t="shared" si="184"/>
        <v>30.343999999999998</v>
      </c>
      <c r="R454" s="104"/>
    </row>
    <row r="455" spans="1:18" s="141" customFormat="1" ht="34.5" customHeight="1">
      <c r="A455" s="434"/>
      <c r="B455" s="480"/>
      <c r="C455" s="486"/>
      <c r="D455" s="486"/>
      <c r="E455" s="489"/>
      <c r="F455" s="486"/>
      <c r="G455" s="486"/>
      <c r="H455" s="486"/>
      <c r="I455" s="426" t="s">
        <v>683</v>
      </c>
      <c r="J455" s="477"/>
      <c r="K455" s="427" t="s">
        <v>40</v>
      </c>
      <c r="L455" s="348">
        <v>0</v>
      </c>
      <c r="M455" s="348">
        <v>0</v>
      </c>
      <c r="N455" s="173">
        <f>N456</f>
        <v>0.23899999999999999</v>
      </c>
      <c r="O455" s="173">
        <f t="shared" ref="O455" si="186">O456</f>
        <v>0.14499999999999999</v>
      </c>
      <c r="P455" s="173"/>
      <c r="Q455" s="173">
        <f t="shared" si="184"/>
        <v>0.38400000000000001</v>
      </c>
      <c r="R455" s="104"/>
    </row>
    <row r="456" spans="1:18" s="141" customFormat="1" ht="34.5" customHeight="1">
      <c r="A456" s="434"/>
      <c r="B456" s="480"/>
      <c r="C456" s="486"/>
      <c r="D456" s="486"/>
      <c r="E456" s="489"/>
      <c r="F456" s="486"/>
      <c r="G456" s="486"/>
      <c r="H456" s="486"/>
      <c r="I456" s="183" t="s">
        <v>16</v>
      </c>
      <c r="J456" s="477"/>
      <c r="K456" s="442" t="s">
        <v>12</v>
      </c>
      <c r="L456" s="348">
        <v>0</v>
      </c>
      <c r="M456" s="143">
        <v>0</v>
      </c>
      <c r="N456" s="172">
        <v>0.23899999999999999</v>
      </c>
      <c r="O456" s="172">
        <v>0.14499999999999999</v>
      </c>
      <c r="P456" s="172"/>
      <c r="Q456" s="172">
        <f t="shared" si="184"/>
        <v>0.38400000000000001</v>
      </c>
      <c r="R456" s="104"/>
    </row>
    <row r="457" spans="1:18" s="141" customFormat="1" ht="34.5" customHeight="1">
      <c r="A457" s="434"/>
      <c r="B457" s="480"/>
      <c r="C457" s="486"/>
      <c r="D457" s="486"/>
      <c r="E457" s="489"/>
      <c r="F457" s="486"/>
      <c r="G457" s="486"/>
      <c r="H457" s="486"/>
      <c r="I457" s="426" t="s">
        <v>684</v>
      </c>
      <c r="J457" s="477"/>
      <c r="K457" s="427" t="s">
        <v>61</v>
      </c>
      <c r="L457" s="348">
        <v>0</v>
      </c>
      <c r="M457" s="348">
        <v>0</v>
      </c>
      <c r="N457" s="173">
        <f>N458</f>
        <v>95.534999999999997</v>
      </c>
      <c r="O457" s="173">
        <f t="shared" ref="O457" si="187">O458</f>
        <v>88.38</v>
      </c>
      <c r="P457" s="173"/>
      <c r="Q457" s="173">
        <f t="shared" si="184"/>
        <v>183.91499999999999</v>
      </c>
      <c r="R457" s="104"/>
    </row>
    <row r="458" spans="1:18" s="141" customFormat="1" ht="34.5" customHeight="1">
      <c r="A458" s="434"/>
      <c r="B458" s="480"/>
      <c r="C458" s="486"/>
      <c r="D458" s="486"/>
      <c r="E458" s="489"/>
      <c r="F458" s="486"/>
      <c r="G458" s="486"/>
      <c r="H458" s="486"/>
      <c r="I458" s="183" t="s">
        <v>16</v>
      </c>
      <c r="J458" s="477"/>
      <c r="K458" s="442" t="s">
        <v>12</v>
      </c>
      <c r="L458" s="348">
        <v>0</v>
      </c>
      <c r="M458" s="143">
        <v>0</v>
      </c>
      <c r="N458" s="172">
        <v>95.534999999999997</v>
      </c>
      <c r="O458" s="172">
        <v>88.38</v>
      </c>
      <c r="P458" s="172"/>
      <c r="Q458" s="172">
        <f t="shared" si="184"/>
        <v>183.91499999999999</v>
      </c>
      <c r="R458" s="104"/>
    </row>
    <row r="459" spans="1:18" s="141" customFormat="1" ht="34.5" customHeight="1">
      <c r="A459" s="434"/>
      <c r="B459" s="480"/>
      <c r="C459" s="486"/>
      <c r="D459" s="486"/>
      <c r="E459" s="489"/>
      <c r="F459" s="486"/>
      <c r="G459" s="486"/>
      <c r="H459" s="486"/>
      <c r="I459" s="426" t="s">
        <v>685</v>
      </c>
      <c r="J459" s="477"/>
      <c r="K459" s="427" t="s">
        <v>11</v>
      </c>
      <c r="L459" s="348">
        <v>0</v>
      </c>
      <c r="M459" s="348">
        <v>0</v>
      </c>
      <c r="N459" s="173">
        <f>N460</f>
        <v>17.234000000000002</v>
      </c>
      <c r="O459" s="173">
        <f>O460</f>
        <v>17.184999999999999</v>
      </c>
      <c r="P459" s="173"/>
      <c r="Q459" s="173">
        <f t="shared" si="184"/>
        <v>34.418999999999997</v>
      </c>
      <c r="R459" s="104"/>
    </row>
    <row r="460" spans="1:18" s="141" customFormat="1" ht="34.5" customHeight="1">
      <c r="A460" s="434"/>
      <c r="B460" s="480"/>
      <c r="C460" s="486"/>
      <c r="D460" s="486"/>
      <c r="E460" s="489"/>
      <c r="F460" s="486"/>
      <c r="G460" s="486"/>
      <c r="H460" s="486"/>
      <c r="I460" s="183" t="s">
        <v>16</v>
      </c>
      <c r="J460" s="477"/>
      <c r="K460" s="442" t="s">
        <v>12</v>
      </c>
      <c r="L460" s="348">
        <v>0</v>
      </c>
      <c r="M460" s="143">
        <v>0</v>
      </c>
      <c r="N460" s="172">
        <v>17.234000000000002</v>
      </c>
      <c r="O460" s="172">
        <v>17.184999999999999</v>
      </c>
      <c r="P460" s="172"/>
      <c r="Q460" s="172">
        <f t="shared" si="184"/>
        <v>34.418999999999997</v>
      </c>
      <c r="R460" s="104"/>
    </row>
    <row r="461" spans="1:18" s="141" customFormat="1" ht="34.5" customHeight="1">
      <c r="A461" s="434"/>
      <c r="B461" s="480"/>
      <c r="C461" s="486"/>
      <c r="D461" s="486"/>
      <c r="E461" s="489"/>
      <c r="F461" s="486"/>
      <c r="G461" s="486"/>
      <c r="H461" s="486"/>
      <c r="I461" s="426" t="s">
        <v>686</v>
      </c>
      <c r="J461" s="477"/>
      <c r="K461" s="427" t="s">
        <v>91</v>
      </c>
      <c r="L461" s="348">
        <v>0</v>
      </c>
      <c r="M461" s="348">
        <v>0</v>
      </c>
      <c r="N461" s="173">
        <f>N462</f>
        <v>487.721</v>
      </c>
      <c r="O461" s="173">
        <f t="shared" ref="O461" si="188">O462</f>
        <v>508.64800000000002</v>
      </c>
      <c r="P461" s="173"/>
      <c r="Q461" s="173">
        <f t="shared" si="184"/>
        <v>996.36900000000003</v>
      </c>
      <c r="R461" s="104"/>
    </row>
    <row r="462" spans="1:18" s="141" customFormat="1" ht="34.5" customHeight="1">
      <c r="A462" s="434"/>
      <c r="B462" s="480"/>
      <c r="C462" s="486"/>
      <c r="D462" s="486"/>
      <c r="E462" s="489"/>
      <c r="F462" s="486"/>
      <c r="G462" s="486"/>
      <c r="H462" s="486"/>
      <c r="I462" s="183" t="s">
        <v>16</v>
      </c>
      <c r="J462" s="477"/>
      <c r="K462" s="442" t="s">
        <v>12</v>
      </c>
      <c r="L462" s="348">
        <v>0</v>
      </c>
      <c r="M462" s="143">
        <v>0</v>
      </c>
      <c r="N462" s="172">
        <v>487.721</v>
      </c>
      <c r="O462" s="172">
        <v>508.64800000000002</v>
      </c>
      <c r="P462" s="172"/>
      <c r="Q462" s="172">
        <f t="shared" si="184"/>
        <v>996.36900000000003</v>
      </c>
      <c r="R462" s="104"/>
    </row>
    <row r="463" spans="1:18" s="141" customFormat="1" ht="34.5" customHeight="1">
      <c r="A463" s="434"/>
      <c r="B463" s="480"/>
      <c r="C463" s="486"/>
      <c r="D463" s="486"/>
      <c r="E463" s="489"/>
      <c r="F463" s="486"/>
      <c r="G463" s="486"/>
      <c r="H463" s="486"/>
      <c r="I463" s="426" t="s">
        <v>687</v>
      </c>
      <c r="J463" s="477"/>
      <c r="K463" s="443" t="s">
        <v>45</v>
      </c>
      <c r="L463" s="348">
        <v>0</v>
      </c>
      <c r="M463" s="348">
        <v>0</v>
      </c>
      <c r="N463" s="173">
        <f>N464</f>
        <v>22.731999999999999</v>
      </c>
      <c r="O463" s="173">
        <f t="shared" ref="O463" si="189">O464</f>
        <v>30.414000000000001</v>
      </c>
      <c r="P463" s="173"/>
      <c r="Q463" s="173">
        <f t="shared" si="184"/>
        <v>53.146000000000001</v>
      </c>
      <c r="R463" s="104"/>
    </row>
    <row r="464" spans="1:18" s="141" customFormat="1" ht="34.5" customHeight="1">
      <c r="A464" s="434"/>
      <c r="B464" s="480"/>
      <c r="C464" s="486"/>
      <c r="D464" s="486"/>
      <c r="E464" s="489"/>
      <c r="F464" s="486"/>
      <c r="G464" s="486"/>
      <c r="H464" s="486"/>
      <c r="I464" s="183" t="s">
        <v>16</v>
      </c>
      <c r="J464" s="477"/>
      <c r="K464" s="442" t="s">
        <v>12</v>
      </c>
      <c r="L464" s="348">
        <v>0</v>
      </c>
      <c r="M464" s="143">
        <v>0</v>
      </c>
      <c r="N464" s="172">
        <v>22.731999999999999</v>
      </c>
      <c r="O464" s="172">
        <v>30.414000000000001</v>
      </c>
      <c r="P464" s="172"/>
      <c r="Q464" s="172">
        <f t="shared" si="184"/>
        <v>53.146000000000001</v>
      </c>
      <c r="R464" s="104"/>
    </row>
    <row r="465" spans="1:18" s="141" customFormat="1" ht="34.5" customHeight="1">
      <c r="A465" s="434"/>
      <c r="B465" s="480"/>
      <c r="C465" s="486"/>
      <c r="D465" s="486"/>
      <c r="E465" s="489"/>
      <c r="F465" s="486"/>
      <c r="G465" s="486"/>
      <c r="H465" s="486"/>
      <c r="I465" s="426" t="s">
        <v>688</v>
      </c>
      <c r="J465" s="477"/>
      <c r="K465" s="443" t="s">
        <v>46</v>
      </c>
      <c r="L465" s="348">
        <v>0</v>
      </c>
      <c r="M465" s="348">
        <v>0</v>
      </c>
      <c r="N465" s="173">
        <f>N466+N467</f>
        <v>5903.5720000000001</v>
      </c>
      <c r="O465" s="173">
        <f t="shared" ref="O465" si="190">O466+O467</f>
        <v>6024.6880000000001</v>
      </c>
      <c r="P465" s="173"/>
      <c r="Q465" s="173">
        <f t="shared" si="184"/>
        <v>11928.26</v>
      </c>
      <c r="R465" s="104"/>
    </row>
    <row r="466" spans="1:18" s="141" customFormat="1" ht="34.5" customHeight="1">
      <c r="A466" s="434"/>
      <c r="B466" s="480"/>
      <c r="C466" s="486"/>
      <c r="D466" s="486"/>
      <c r="E466" s="489"/>
      <c r="F466" s="486"/>
      <c r="G466" s="486"/>
      <c r="H466" s="486"/>
      <c r="I466" s="183" t="s">
        <v>114</v>
      </c>
      <c r="J466" s="477"/>
      <c r="K466" s="444" t="s">
        <v>11</v>
      </c>
      <c r="L466" s="348">
        <v>0</v>
      </c>
      <c r="M466" s="143">
        <v>0</v>
      </c>
      <c r="N466" s="172">
        <v>1514.345</v>
      </c>
      <c r="O466" s="172">
        <v>1514.345</v>
      </c>
      <c r="P466" s="172"/>
      <c r="Q466" s="172">
        <f t="shared" si="184"/>
        <v>3028.69</v>
      </c>
      <c r="R466" s="104"/>
    </row>
    <row r="467" spans="1:18" s="141" customFormat="1" ht="34.5" customHeight="1">
      <c r="A467" s="434"/>
      <c r="B467" s="480"/>
      <c r="C467" s="486"/>
      <c r="D467" s="486"/>
      <c r="E467" s="489"/>
      <c r="F467" s="486"/>
      <c r="G467" s="486"/>
      <c r="H467" s="486"/>
      <c r="I467" s="183" t="s">
        <v>16</v>
      </c>
      <c r="J467" s="477"/>
      <c r="K467" s="442" t="s">
        <v>12</v>
      </c>
      <c r="L467" s="348">
        <v>0</v>
      </c>
      <c r="M467" s="143">
        <v>0</v>
      </c>
      <c r="N467" s="172">
        <v>4389.2269999999999</v>
      </c>
      <c r="O467" s="172">
        <v>4510.3429999999998</v>
      </c>
      <c r="P467" s="172"/>
      <c r="Q467" s="172">
        <f t="shared" si="184"/>
        <v>8899.57</v>
      </c>
      <c r="R467" s="104"/>
    </row>
    <row r="468" spans="1:18" s="141" customFormat="1" ht="34.5" customHeight="1">
      <c r="A468" s="434"/>
      <c r="B468" s="480"/>
      <c r="C468" s="486"/>
      <c r="D468" s="486"/>
      <c r="E468" s="489"/>
      <c r="F468" s="486"/>
      <c r="G468" s="486"/>
      <c r="H468" s="486"/>
      <c r="I468" s="426" t="s">
        <v>689</v>
      </c>
      <c r="J468" s="477"/>
      <c r="K468" s="445" t="s">
        <v>93</v>
      </c>
      <c r="L468" s="348">
        <v>0</v>
      </c>
      <c r="M468" s="348">
        <v>0</v>
      </c>
      <c r="N468" s="173">
        <f>N469</f>
        <v>18.045000000000002</v>
      </c>
      <c r="O468" s="173">
        <f t="shared" ref="O468" si="191">O469</f>
        <v>0</v>
      </c>
      <c r="P468" s="173"/>
      <c r="Q468" s="173">
        <f t="shared" si="184"/>
        <v>18.045000000000002</v>
      </c>
      <c r="R468" s="104"/>
    </row>
    <row r="469" spans="1:18" s="141" customFormat="1" ht="34.5" customHeight="1">
      <c r="A469" s="434"/>
      <c r="B469" s="480"/>
      <c r="C469" s="486"/>
      <c r="D469" s="486"/>
      <c r="E469" s="489"/>
      <c r="F469" s="486"/>
      <c r="G469" s="486"/>
      <c r="H469" s="486"/>
      <c r="I469" s="183" t="s">
        <v>16</v>
      </c>
      <c r="J469" s="477"/>
      <c r="K469" s="442" t="s">
        <v>12</v>
      </c>
      <c r="L469" s="348">
        <v>0</v>
      </c>
      <c r="M469" s="143">
        <v>0</v>
      </c>
      <c r="N469" s="172">
        <v>18.045000000000002</v>
      </c>
      <c r="O469" s="172">
        <v>0</v>
      </c>
      <c r="P469" s="172"/>
      <c r="Q469" s="172">
        <f t="shared" si="184"/>
        <v>18.045000000000002</v>
      </c>
      <c r="R469" s="104"/>
    </row>
    <row r="470" spans="1:18" s="141" customFormat="1" ht="34.5" customHeight="1">
      <c r="A470" s="434"/>
      <c r="B470" s="480"/>
      <c r="C470" s="486"/>
      <c r="D470" s="486"/>
      <c r="E470" s="489"/>
      <c r="F470" s="486"/>
      <c r="G470" s="486"/>
      <c r="H470" s="486"/>
      <c r="I470" s="426" t="s">
        <v>690</v>
      </c>
      <c r="J470" s="477"/>
      <c r="K470" s="446" t="s">
        <v>35</v>
      </c>
      <c r="L470" s="348">
        <v>0</v>
      </c>
      <c r="M470" s="348">
        <v>0</v>
      </c>
      <c r="N470" s="173">
        <f>N471</f>
        <v>13.272</v>
      </c>
      <c r="O470" s="173">
        <f t="shared" ref="O470" si="192">O471</f>
        <v>19</v>
      </c>
      <c r="P470" s="173"/>
      <c r="Q470" s="173">
        <f t="shared" si="184"/>
        <v>32.271999999999998</v>
      </c>
      <c r="R470" s="104"/>
    </row>
    <row r="471" spans="1:18" s="141" customFormat="1" ht="34.5" customHeight="1">
      <c r="A471" s="434"/>
      <c r="B471" s="480"/>
      <c r="C471" s="486"/>
      <c r="D471" s="486"/>
      <c r="E471" s="489"/>
      <c r="F471" s="486"/>
      <c r="G471" s="486"/>
      <c r="H471" s="486"/>
      <c r="I471" s="183" t="s">
        <v>16</v>
      </c>
      <c r="J471" s="477"/>
      <c r="K471" s="442" t="s">
        <v>12</v>
      </c>
      <c r="L471" s="348">
        <v>0</v>
      </c>
      <c r="M471" s="143">
        <v>0</v>
      </c>
      <c r="N471" s="172">
        <v>13.272</v>
      </c>
      <c r="O471" s="172">
        <v>19</v>
      </c>
      <c r="P471" s="172"/>
      <c r="Q471" s="172">
        <f t="shared" si="184"/>
        <v>32.271999999999998</v>
      </c>
      <c r="R471" s="104"/>
    </row>
    <row r="472" spans="1:18" s="141" customFormat="1" ht="34.5" customHeight="1">
      <c r="A472" s="434"/>
      <c r="B472" s="480"/>
      <c r="C472" s="486"/>
      <c r="D472" s="486"/>
      <c r="E472" s="489"/>
      <c r="F472" s="486"/>
      <c r="G472" s="486"/>
      <c r="H472" s="486"/>
      <c r="I472" s="426" t="s">
        <v>691</v>
      </c>
      <c r="J472" s="477"/>
      <c r="K472" s="443" t="s">
        <v>692</v>
      </c>
      <c r="L472" s="348">
        <v>0</v>
      </c>
      <c r="M472" s="348">
        <v>0</v>
      </c>
      <c r="N472" s="173">
        <f>N473</f>
        <v>576.07600000000002</v>
      </c>
      <c r="O472" s="173">
        <f t="shared" ref="O472" si="193">O473</f>
        <v>701.01499999999999</v>
      </c>
      <c r="P472" s="173"/>
      <c r="Q472" s="173">
        <f t="shared" si="184"/>
        <v>1277.0909999999999</v>
      </c>
      <c r="R472" s="104"/>
    </row>
    <row r="473" spans="1:18" s="141" customFormat="1" ht="34.5" customHeight="1">
      <c r="A473" s="434"/>
      <c r="B473" s="480"/>
      <c r="C473" s="486"/>
      <c r="D473" s="486"/>
      <c r="E473" s="489"/>
      <c r="F473" s="486"/>
      <c r="G473" s="486"/>
      <c r="H473" s="486"/>
      <c r="I473" s="183" t="s">
        <v>16</v>
      </c>
      <c r="J473" s="477"/>
      <c r="K473" s="442" t="s">
        <v>12</v>
      </c>
      <c r="L473" s="348">
        <v>0</v>
      </c>
      <c r="M473" s="143">
        <v>0</v>
      </c>
      <c r="N473" s="172">
        <v>576.07600000000002</v>
      </c>
      <c r="O473" s="172">
        <v>701.01499999999999</v>
      </c>
      <c r="P473" s="172"/>
      <c r="Q473" s="172">
        <f t="shared" si="184"/>
        <v>1277.0909999999999</v>
      </c>
      <c r="R473" s="104"/>
    </row>
    <row r="474" spans="1:18" s="141" customFormat="1" ht="34.5" customHeight="1">
      <c r="A474" s="434"/>
      <c r="B474" s="480"/>
      <c r="C474" s="486"/>
      <c r="D474" s="486"/>
      <c r="E474" s="489"/>
      <c r="F474" s="486"/>
      <c r="G474" s="486"/>
      <c r="H474" s="486"/>
      <c r="I474" s="426" t="s">
        <v>694</v>
      </c>
      <c r="J474" s="477"/>
      <c r="K474" s="443" t="s">
        <v>693</v>
      </c>
      <c r="L474" s="348">
        <v>0</v>
      </c>
      <c r="M474" s="348">
        <v>0</v>
      </c>
      <c r="N474" s="173">
        <f>N475</f>
        <v>0</v>
      </c>
      <c r="O474" s="173">
        <f t="shared" ref="O474" si="194">O475</f>
        <v>224.24299999999999</v>
      </c>
      <c r="P474" s="173"/>
      <c r="Q474" s="173">
        <f t="shared" si="184"/>
        <v>224.24299999999999</v>
      </c>
      <c r="R474" s="104"/>
    </row>
    <row r="475" spans="1:18" s="141" customFormat="1" ht="34.5" customHeight="1">
      <c r="A475" s="434"/>
      <c r="B475" s="480"/>
      <c r="C475" s="486"/>
      <c r="D475" s="486"/>
      <c r="E475" s="489"/>
      <c r="F475" s="486"/>
      <c r="G475" s="486"/>
      <c r="H475" s="486"/>
      <c r="I475" s="447" t="s">
        <v>114</v>
      </c>
      <c r="J475" s="477"/>
      <c r="K475" s="444" t="s">
        <v>11</v>
      </c>
      <c r="L475" s="348">
        <v>0</v>
      </c>
      <c r="M475" s="143">
        <v>0</v>
      </c>
      <c r="N475" s="172">
        <v>0</v>
      </c>
      <c r="O475" s="172">
        <v>224.24299999999999</v>
      </c>
      <c r="P475" s="172"/>
      <c r="Q475" s="172">
        <f t="shared" si="184"/>
        <v>224.24299999999999</v>
      </c>
      <c r="R475" s="104"/>
    </row>
    <row r="476" spans="1:18" s="141" customFormat="1" ht="34.5" customHeight="1">
      <c r="A476" s="434"/>
      <c r="B476" s="480"/>
      <c r="C476" s="486"/>
      <c r="D476" s="486"/>
      <c r="E476" s="489"/>
      <c r="F476" s="486"/>
      <c r="G476" s="486"/>
      <c r="H476" s="486"/>
      <c r="I476" s="426" t="s">
        <v>695</v>
      </c>
      <c r="J476" s="477"/>
      <c r="K476" s="443" t="s">
        <v>48</v>
      </c>
      <c r="L476" s="348">
        <v>0</v>
      </c>
      <c r="M476" s="348">
        <v>0</v>
      </c>
      <c r="N476" s="173">
        <f>N477</f>
        <v>8.0530000000000008</v>
      </c>
      <c r="O476" s="173">
        <f t="shared" ref="O476" si="195">O477</f>
        <v>28.053000000000001</v>
      </c>
      <c r="P476" s="173"/>
      <c r="Q476" s="173">
        <f t="shared" si="184"/>
        <v>36.106000000000002</v>
      </c>
      <c r="R476" s="104"/>
    </row>
    <row r="477" spans="1:18" s="141" customFormat="1" ht="34.5" customHeight="1">
      <c r="A477" s="434"/>
      <c r="B477" s="480"/>
      <c r="C477" s="486"/>
      <c r="D477" s="486"/>
      <c r="E477" s="489"/>
      <c r="F477" s="486"/>
      <c r="G477" s="486"/>
      <c r="H477" s="486"/>
      <c r="I477" s="183" t="s">
        <v>16</v>
      </c>
      <c r="J477" s="477"/>
      <c r="K477" s="442" t="s">
        <v>12</v>
      </c>
      <c r="L477" s="348">
        <v>0</v>
      </c>
      <c r="M477" s="143">
        <v>0</v>
      </c>
      <c r="N477" s="172">
        <v>8.0530000000000008</v>
      </c>
      <c r="O477" s="172">
        <v>28.053000000000001</v>
      </c>
      <c r="P477" s="172"/>
      <c r="Q477" s="172">
        <f t="shared" si="184"/>
        <v>36.106000000000002</v>
      </c>
      <c r="R477" s="104"/>
    </row>
    <row r="478" spans="1:18" s="141" customFormat="1" ht="34.5" customHeight="1">
      <c r="A478" s="434"/>
      <c r="B478" s="480"/>
      <c r="C478" s="486"/>
      <c r="D478" s="486"/>
      <c r="E478" s="489"/>
      <c r="F478" s="486"/>
      <c r="G478" s="486"/>
      <c r="H478" s="486"/>
      <c r="I478" s="426" t="s">
        <v>699</v>
      </c>
      <c r="J478" s="477"/>
      <c r="K478" s="443" t="s">
        <v>96</v>
      </c>
      <c r="L478" s="348">
        <v>0</v>
      </c>
      <c r="M478" s="348">
        <v>0</v>
      </c>
      <c r="N478" s="173">
        <f>N479</f>
        <v>0</v>
      </c>
      <c r="O478" s="173">
        <f t="shared" ref="O478" si="196">O479</f>
        <v>11.614000000000001</v>
      </c>
      <c r="P478" s="173"/>
      <c r="Q478" s="173">
        <f t="shared" si="184"/>
        <v>11.614000000000001</v>
      </c>
      <c r="R478" s="104"/>
    </row>
    <row r="479" spans="1:18" s="141" customFormat="1" ht="34.5" customHeight="1">
      <c r="A479" s="434"/>
      <c r="B479" s="480"/>
      <c r="C479" s="486"/>
      <c r="D479" s="486"/>
      <c r="E479" s="489"/>
      <c r="F479" s="486"/>
      <c r="G479" s="486"/>
      <c r="H479" s="486"/>
      <c r="I479" s="183" t="s">
        <v>16</v>
      </c>
      <c r="J479" s="477"/>
      <c r="K479" s="442" t="s">
        <v>12</v>
      </c>
      <c r="L479" s="143">
        <v>0</v>
      </c>
      <c r="M479" s="143">
        <v>0</v>
      </c>
      <c r="N479" s="172">
        <v>0</v>
      </c>
      <c r="O479" s="172">
        <v>11.614000000000001</v>
      </c>
      <c r="P479" s="172"/>
      <c r="Q479" s="172">
        <f t="shared" si="184"/>
        <v>11.614000000000001</v>
      </c>
      <c r="R479" s="104"/>
    </row>
    <row r="480" spans="1:18" s="141" customFormat="1" ht="34.5" customHeight="1">
      <c r="A480" s="434"/>
      <c r="B480" s="480"/>
      <c r="C480" s="486"/>
      <c r="D480" s="486"/>
      <c r="E480" s="489"/>
      <c r="F480" s="486"/>
      <c r="G480" s="486"/>
      <c r="H480" s="486"/>
      <c r="I480" s="426" t="s">
        <v>696</v>
      </c>
      <c r="J480" s="477"/>
      <c r="K480" s="443" t="s">
        <v>368</v>
      </c>
      <c r="L480" s="348">
        <v>0</v>
      </c>
      <c r="M480" s="348">
        <v>0</v>
      </c>
      <c r="N480" s="173">
        <f>N481</f>
        <v>0</v>
      </c>
      <c r="O480" s="173">
        <f t="shared" ref="O480" si="197">O481</f>
        <v>56.03</v>
      </c>
      <c r="P480" s="173"/>
      <c r="Q480" s="173">
        <f t="shared" si="184"/>
        <v>56.03</v>
      </c>
      <c r="R480" s="104"/>
    </row>
    <row r="481" spans="1:18" s="141" customFormat="1" ht="34.5" customHeight="1">
      <c r="A481" s="434"/>
      <c r="B481" s="480"/>
      <c r="C481" s="486"/>
      <c r="D481" s="486"/>
      <c r="E481" s="489"/>
      <c r="F481" s="486"/>
      <c r="G481" s="486"/>
      <c r="H481" s="486"/>
      <c r="I481" s="183" t="s">
        <v>16</v>
      </c>
      <c r="J481" s="477"/>
      <c r="K481" s="444" t="s">
        <v>12</v>
      </c>
      <c r="L481" s="348">
        <v>0</v>
      </c>
      <c r="M481" s="143">
        <v>0</v>
      </c>
      <c r="N481" s="172">
        <v>0</v>
      </c>
      <c r="O481" s="172">
        <v>56.03</v>
      </c>
      <c r="P481" s="172"/>
      <c r="Q481" s="172">
        <f t="shared" si="184"/>
        <v>56.03</v>
      </c>
      <c r="R481" s="104"/>
    </row>
    <row r="482" spans="1:18" s="141" customFormat="1" ht="34.5" customHeight="1">
      <c r="A482" s="434"/>
      <c r="B482" s="480"/>
      <c r="C482" s="486"/>
      <c r="D482" s="486"/>
      <c r="E482" s="489"/>
      <c r="F482" s="486"/>
      <c r="G482" s="486"/>
      <c r="H482" s="486"/>
      <c r="I482" s="426" t="s">
        <v>698</v>
      </c>
      <c r="J482" s="477"/>
      <c r="K482" s="443" t="s">
        <v>697</v>
      </c>
      <c r="L482" s="348">
        <v>0</v>
      </c>
      <c r="M482" s="348">
        <v>0</v>
      </c>
      <c r="N482" s="173">
        <f>N483</f>
        <v>0</v>
      </c>
      <c r="O482" s="173">
        <f t="shared" ref="O482" si="198">O483</f>
        <v>558.43799999999999</v>
      </c>
      <c r="P482" s="173"/>
      <c r="Q482" s="173">
        <f t="shared" si="184"/>
        <v>558.43799999999999</v>
      </c>
      <c r="R482" s="104"/>
    </row>
    <row r="483" spans="1:18" s="141" customFormat="1" ht="33.75" customHeight="1">
      <c r="A483" s="434"/>
      <c r="B483" s="481"/>
      <c r="C483" s="487"/>
      <c r="D483" s="487"/>
      <c r="E483" s="490"/>
      <c r="F483" s="487"/>
      <c r="G483" s="487"/>
      <c r="H483" s="487"/>
      <c r="I483" s="183" t="s">
        <v>16</v>
      </c>
      <c r="J483" s="478"/>
      <c r="K483" s="442" t="s">
        <v>12</v>
      </c>
      <c r="L483" s="348">
        <v>0</v>
      </c>
      <c r="M483" s="143">
        <v>0</v>
      </c>
      <c r="N483" s="172">
        <v>0</v>
      </c>
      <c r="O483" s="172">
        <v>558.43799999999999</v>
      </c>
      <c r="P483" s="172"/>
      <c r="Q483" s="172">
        <f t="shared" si="184"/>
        <v>558.43799999999999</v>
      </c>
      <c r="R483" s="104"/>
    </row>
    <row r="484" spans="1:18" ht="178.5">
      <c r="A484" s="13">
        <v>4</v>
      </c>
      <c r="B484" s="14"/>
      <c r="C484" s="14" t="s">
        <v>179</v>
      </c>
      <c r="D484" s="14" t="s">
        <v>15</v>
      </c>
      <c r="E484" s="33" t="s">
        <v>629</v>
      </c>
      <c r="F484" s="14" t="s">
        <v>631</v>
      </c>
      <c r="G484" s="14" t="s">
        <v>674</v>
      </c>
      <c r="H484" s="14" t="s">
        <v>625</v>
      </c>
      <c r="I484" s="151"/>
      <c r="J484" s="8"/>
      <c r="K484" s="152"/>
      <c r="L484" s="15">
        <f>L485</f>
        <v>0</v>
      </c>
      <c r="M484" s="15">
        <f t="shared" ref="M484:O484" si="199">M485</f>
        <v>0</v>
      </c>
      <c r="N484" s="15">
        <f t="shared" si="199"/>
        <v>31323.336000000003</v>
      </c>
      <c r="O484" s="15">
        <f t="shared" si="199"/>
        <v>29127.819999999996</v>
      </c>
      <c r="P484" s="15"/>
      <c r="Q484" s="15">
        <f>N484+M484+L484+O484</f>
        <v>60451.156000000003</v>
      </c>
      <c r="R484" s="13">
        <v>1</v>
      </c>
    </row>
    <row r="485" spans="1:18" ht="15" customHeight="1">
      <c r="A485" s="495">
        <v>1</v>
      </c>
      <c r="B485" s="479" t="s">
        <v>214</v>
      </c>
      <c r="C485" s="479" t="s">
        <v>179</v>
      </c>
      <c r="D485" s="479" t="s">
        <v>15</v>
      </c>
      <c r="E485" s="479" t="s">
        <v>629</v>
      </c>
      <c r="F485" s="479" t="s">
        <v>625</v>
      </c>
      <c r="G485" s="479" t="s">
        <v>625</v>
      </c>
      <c r="H485" s="479" t="s">
        <v>626</v>
      </c>
      <c r="I485" s="307" t="s">
        <v>13</v>
      </c>
      <c r="J485" s="308"/>
      <c r="K485" s="152"/>
      <c r="L485" s="309">
        <f t="shared" ref="L485:M485" si="200">L486+L488+L490+L492+L494+L496+L498+L500+L502+L505+L508+L510+L512+L514+L516+L519+L521+L523+L525+L527+L529</f>
        <v>0</v>
      </c>
      <c r="M485" s="309">
        <f t="shared" si="200"/>
        <v>0</v>
      </c>
      <c r="N485" s="309">
        <f>N486+N488+N490+N492+N494+N496+N498+N500+N502+N505+N508+N510+N512+N514+N516+N519+N521+N523+N525+N527+N529</f>
        <v>31323.336000000003</v>
      </c>
      <c r="O485" s="309">
        <f>O486+O488+O490+O492+O494+O496+O498+O500+O502+O505+O508+O510+O512+O514+O516+O519+O521+O523+O525+O527+O529</f>
        <v>29127.819999999996</v>
      </c>
      <c r="P485" s="309"/>
      <c r="Q485" s="15">
        <f>O485+N485</f>
        <v>60451.156000000003</v>
      </c>
      <c r="R485" s="13"/>
    </row>
    <row r="486" spans="1:18" ht="38.25">
      <c r="A486" s="496"/>
      <c r="B486" s="480"/>
      <c r="C486" s="480"/>
      <c r="D486" s="480"/>
      <c r="E486" s="480"/>
      <c r="F486" s="480"/>
      <c r="G486" s="480"/>
      <c r="H486" s="480"/>
      <c r="I486" s="153" t="s">
        <v>233</v>
      </c>
      <c r="J486" s="154" t="s">
        <v>10</v>
      </c>
      <c r="K486" s="154"/>
      <c r="L486" s="36"/>
      <c r="M486" s="36"/>
      <c r="N486" s="161">
        <f>N487</f>
        <v>297.52699999999999</v>
      </c>
      <c r="O486" s="161">
        <f>O487</f>
        <v>292.68799999999999</v>
      </c>
      <c r="P486" s="161"/>
      <c r="Q486" s="36">
        <f t="shared" ref="Q486:Q528" si="201">O486+N486</f>
        <v>590.21499999999992</v>
      </c>
      <c r="R486" s="37"/>
    </row>
    <row r="487" spans="1:18" ht="15">
      <c r="A487" s="496"/>
      <c r="B487" s="480"/>
      <c r="C487" s="480"/>
      <c r="D487" s="480"/>
      <c r="E487" s="480"/>
      <c r="F487" s="480"/>
      <c r="G487" s="480"/>
      <c r="H487" s="480"/>
      <c r="I487" s="153" t="s">
        <v>16</v>
      </c>
      <c r="J487" s="154"/>
      <c r="K487" s="154" t="s">
        <v>12</v>
      </c>
      <c r="L487" s="35"/>
      <c r="M487" s="35"/>
      <c r="N487" s="161">
        <v>297.52699999999999</v>
      </c>
      <c r="O487" s="161">
        <v>292.68799999999999</v>
      </c>
      <c r="P487" s="161"/>
      <c r="Q487" s="36">
        <f t="shared" si="201"/>
        <v>590.21499999999992</v>
      </c>
      <c r="R487" s="37"/>
    </row>
    <row r="488" spans="1:18" ht="25.5">
      <c r="A488" s="496"/>
      <c r="B488" s="480"/>
      <c r="C488" s="480"/>
      <c r="D488" s="480"/>
      <c r="E488" s="480"/>
      <c r="F488" s="480"/>
      <c r="G488" s="480"/>
      <c r="H488" s="480"/>
      <c r="I488" s="153" t="s">
        <v>234</v>
      </c>
      <c r="J488" s="154" t="s">
        <v>26</v>
      </c>
      <c r="K488" s="154"/>
      <c r="L488" s="35"/>
      <c r="M488" s="35"/>
      <c r="N488" s="161">
        <f>N489</f>
        <v>121.512</v>
      </c>
      <c r="O488" s="161">
        <f>O489</f>
        <v>144.971</v>
      </c>
      <c r="P488" s="161"/>
      <c r="Q488" s="36">
        <f t="shared" si="201"/>
        <v>266.483</v>
      </c>
      <c r="R488" s="37"/>
    </row>
    <row r="489" spans="1:18" ht="15">
      <c r="A489" s="496"/>
      <c r="B489" s="480"/>
      <c r="C489" s="480"/>
      <c r="D489" s="480"/>
      <c r="E489" s="480"/>
      <c r="F489" s="480"/>
      <c r="G489" s="480"/>
      <c r="H489" s="480"/>
      <c r="I489" s="153" t="s">
        <v>16</v>
      </c>
      <c r="J489" s="154"/>
      <c r="K489" s="154" t="s">
        <v>12</v>
      </c>
      <c r="L489" s="35"/>
      <c r="M489" s="35"/>
      <c r="N489" s="161">
        <v>121.512</v>
      </c>
      <c r="O489" s="161">
        <v>144.971</v>
      </c>
      <c r="P489" s="161"/>
      <c r="Q489" s="36">
        <f t="shared" si="201"/>
        <v>266.483</v>
      </c>
      <c r="R489" s="37"/>
    </row>
    <row r="490" spans="1:18" ht="15">
      <c r="A490" s="496"/>
      <c r="B490" s="480"/>
      <c r="C490" s="480"/>
      <c r="D490" s="480"/>
      <c r="E490" s="480"/>
      <c r="F490" s="480"/>
      <c r="G490" s="480"/>
      <c r="H490" s="480"/>
      <c r="I490" s="153" t="s">
        <v>235</v>
      </c>
      <c r="J490" s="154" t="s">
        <v>39</v>
      </c>
      <c r="K490" s="154"/>
      <c r="L490" s="35"/>
      <c r="M490" s="35"/>
      <c r="N490" s="161">
        <f>N491</f>
        <v>48.238999999999997</v>
      </c>
      <c r="O490" s="161">
        <f>O491</f>
        <v>49.319000000000003</v>
      </c>
      <c r="P490" s="161"/>
      <c r="Q490" s="36">
        <f t="shared" si="201"/>
        <v>97.557999999999993</v>
      </c>
      <c r="R490" s="37"/>
    </row>
    <row r="491" spans="1:18" ht="15">
      <c r="A491" s="496"/>
      <c r="B491" s="480"/>
      <c r="C491" s="480"/>
      <c r="D491" s="480"/>
      <c r="E491" s="480"/>
      <c r="F491" s="480"/>
      <c r="G491" s="480"/>
      <c r="H491" s="480"/>
      <c r="I491" s="153" t="s">
        <v>16</v>
      </c>
      <c r="J491" s="154"/>
      <c r="K491" s="154" t="s">
        <v>12</v>
      </c>
      <c r="L491" s="35"/>
      <c r="M491" s="35"/>
      <c r="N491" s="161">
        <v>48.238999999999997</v>
      </c>
      <c r="O491" s="161">
        <v>49.319000000000003</v>
      </c>
      <c r="P491" s="161"/>
      <c r="Q491" s="36">
        <f t="shared" si="201"/>
        <v>97.557999999999993</v>
      </c>
      <c r="R491" s="37"/>
    </row>
    <row r="492" spans="1:18" ht="51">
      <c r="A492" s="496"/>
      <c r="B492" s="480"/>
      <c r="C492" s="480"/>
      <c r="D492" s="480"/>
      <c r="E492" s="480"/>
      <c r="F492" s="480"/>
      <c r="G492" s="480"/>
      <c r="H492" s="480"/>
      <c r="I492" s="153" t="s">
        <v>236</v>
      </c>
      <c r="J492" s="154" t="s">
        <v>44</v>
      </c>
      <c r="K492" s="154"/>
      <c r="L492" s="35"/>
      <c r="M492" s="35"/>
      <c r="N492" s="161">
        <f>N493</f>
        <v>122.127</v>
      </c>
      <c r="O492" s="161">
        <f>O493</f>
        <v>122.41200000000001</v>
      </c>
      <c r="P492" s="161"/>
      <c r="Q492" s="36">
        <f t="shared" si="201"/>
        <v>244.53899999999999</v>
      </c>
      <c r="R492" s="37"/>
    </row>
    <row r="493" spans="1:18" ht="15">
      <c r="A493" s="496"/>
      <c r="B493" s="480"/>
      <c r="C493" s="480"/>
      <c r="D493" s="480"/>
      <c r="E493" s="480"/>
      <c r="F493" s="480"/>
      <c r="G493" s="480"/>
      <c r="H493" s="480"/>
      <c r="I493" s="153" t="s">
        <v>16</v>
      </c>
      <c r="J493" s="154"/>
      <c r="K493" s="154" t="s">
        <v>12</v>
      </c>
      <c r="L493" s="35"/>
      <c r="M493" s="35"/>
      <c r="N493" s="161">
        <v>122.127</v>
      </c>
      <c r="O493" s="161">
        <v>122.41200000000001</v>
      </c>
      <c r="P493" s="161"/>
      <c r="Q493" s="36">
        <f t="shared" si="201"/>
        <v>244.53899999999999</v>
      </c>
      <c r="R493" s="37"/>
    </row>
    <row r="494" spans="1:18" ht="51">
      <c r="A494" s="496"/>
      <c r="B494" s="480"/>
      <c r="C494" s="480"/>
      <c r="D494" s="480"/>
      <c r="E494" s="480"/>
      <c r="F494" s="480"/>
      <c r="G494" s="480"/>
      <c r="H494" s="480"/>
      <c r="I494" s="153" t="s">
        <v>237</v>
      </c>
      <c r="J494" s="154" t="s">
        <v>52</v>
      </c>
      <c r="K494" s="154"/>
      <c r="L494" s="35"/>
      <c r="M494" s="35"/>
      <c r="N494" s="161">
        <f>N495</f>
        <v>28.54</v>
      </c>
      <c r="O494" s="161">
        <f>O495</f>
        <v>78.340999999999994</v>
      </c>
      <c r="P494" s="161"/>
      <c r="Q494" s="36">
        <f t="shared" si="201"/>
        <v>106.881</v>
      </c>
      <c r="R494" s="37"/>
    </row>
    <row r="495" spans="1:18" ht="15">
      <c r="A495" s="496"/>
      <c r="B495" s="480"/>
      <c r="C495" s="480"/>
      <c r="D495" s="480"/>
      <c r="E495" s="480"/>
      <c r="F495" s="480"/>
      <c r="G495" s="480"/>
      <c r="H495" s="480"/>
      <c r="I495" s="153" t="s">
        <v>16</v>
      </c>
      <c r="J495" s="154"/>
      <c r="K495" s="154" t="s">
        <v>12</v>
      </c>
      <c r="L495" s="35"/>
      <c r="M495" s="35"/>
      <c r="N495" s="161">
        <v>28.54</v>
      </c>
      <c r="O495" s="161">
        <v>78.340999999999994</v>
      </c>
      <c r="P495" s="161"/>
      <c r="Q495" s="36">
        <f t="shared" si="201"/>
        <v>106.881</v>
      </c>
      <c r="R495" s="37"/>
    </row>
    <row r="496" spans="1:18" ht="25.5">
      <c r="A496" s="496"/>
      <c r="B496" s="480"/>
      <c r="C496" s="480"/>
      <c r="D496" s="480"/>
      <c r="E496" s="480"/>
      <c r="F496" s="480"/>
      <c r="G496" s="480"/>
      <c r="H496" s="480"/>
      <c r="I496" s="153" t="s">
        <v>238</v>
      </c>
      <c r="J496" s="154" t="s">
        <v>92</v>
      </c>
      <c r="K496" s="154"/>
      <c r="L496" s="35"/>
      <c r="M496" s="35"/>
      <c r="N496" s="161">
        <f>N497</f>
        <v>45.683</v>
      </c>
      <c r="O496" s="161">
        <f>O497</f>
        <v>54.6</v>
      </c>
      <c r="P496" s="161"/>
      <c r="Q496" s="36">
        <f t="shared" si="201"/>
        <v>100.283</v>
      </c>
      <c r="R496" s="37"/>
    </row>
    <row r="497" spans="1:18" ht="15">
      <c r="A497" s="496"/>
      <c r="B497" s="480"/>
      <c r="C497" s="480"/>
      <c r="D497" s="480"/>
      <c r="E497" s="480"/>
      <c r="F497" s="480"/>
      <c r="G497" s="480"/>
      <c r="H497" s="480"/>
      <c r="I497" s="153" t="s">
        <v>16</v>
      </c>
      <c r="J497" s="154"/>
      <c r="K497" s="154" t="s">
        <v>12</v>
      </c>
      <c r="L497" s="35"/>
      <c r="M497" s="35"/>
      <c r="N497" s="161">
        <v>45.683</v>
      </c>
      <c r="O497" s="161">
        <v>54.6</v>
      </c>
      <c r="P497" s="161"/>
      <c r="Q497" s="36">
        <f t="shared" si="201"/>
        <v>100.283</v>
      </c>
      <c r="R497" s="37"/>
    </row>
    <row r="498" spans="1:18" ht="25.5">
      <c r="A498" s="496"/>
      <c r="B498" s="480"/>
      <c r="C498" s="480"/>
      <c r="D498" s="480"/>
      <c r="E498" s="480"/>
      <c r="F498" s="480"/>
      <c r="G498" s="480"/>
      <c r="H498" s="480"/>
      <c r="I498" s="153" t="s">
        <v>239</v>
      </c>
      <c r="J498" s="154" t="s">
        <v>56</v>
      </c>
      <c r="K498" s="154"/>
      <c r="L498" s="35"/>
      <c r="M498" s="35"/>
      <c r="N498" s="161">
        <f>N499</f>
        <v>37.5</v>
      </c>
      <c r="O498" s="161">
        <f>O499</f>
        <v>109.5</v>
      </c>
      <c r="P498" s="161"/>
      <c r="Q498" s="36">
        <f t="shared" si="201"/>
        <v>147</v>
      </c>
      <c r="R498" s="37"/>
    </row>
    <row r="499" spans="1:18" ht="15">
      <c r="A499" s="496"/>
      <c r="B499" s="480"/>
      <c r="C499" s="480"/>
      <c r="D499" s="480"/>
      <c r="E499" s="480"/>
      <c r="F499" s="480"/>
      <c r="G499" s="480"/>
      <c r="H499" s="480"/>
      <c r="I499" s="153" t="s">
        <v>16</v>
      </c>
      <c r="J499" s="154"/>
      <c r="K499" s="154" t="s">
        <v>12</v>
      </c>
      <c r="L499" s="35"/>
      <c r="M499" s="35"/>
      <c r="N499" s="161">
        <v>37.5</v>
      </c>
      <c r="O499" s="161">
        <v>109.5</v>
      </c>
      <c r="P499" s="161"/>
      <c r="Q499" s="36">
        <f t="shared" si="201"/>
        <v>147</v>
      </c>
      <c r="R499" s="37"/>
    </row>
    <row r="500" spans="1:18" ht="76.5">
      <c r="A500" s="496"/>
      <c r="B500" s="480"/>
      <c r="C500" s="480"/>
      <c r="D500" s="480"/>
      <c r="E500" s="480"/>
      <c r="F500" s="480"/>
      <c r="G500" s="480"/>
      <c r="H500" s="480"/>
      <c r="I500" s="153" t="s">
        <v>240</v>
      </c>
      <c r="J500" s="154" t="s">
        <v>95</v>
      </c>
      <c r="K500" s="154"/>
      <c r="L500" s="35"/>
      <c r="M500" s="35"/>
      <c r="N500" s="161">
        <f>N501</f>
        <v>6890.643</v>
      </c>
      <c r="O500" s="161">
        <f>O501</f>
        <v>7418.3819999999996</v>
      </c>
      <c r="P500" s="161"/>
      <c r="Q500" s="36">
        <f t="shared" si="201"/>
        <v>14309.025</v>
      </c>
      <c r="R500" s="37"/>
    </row>
    <row r="501" spans="1:18" ht="15">
      <c r="A501" s="496"/>
      <c r="B501" s="480"/>
      <c r="C501" s="480"/>
      <c r="D501" s="480"/>
      <c r="E501" s="480"/>
      <c r="F501" s="480"/>
      <c r="G501" s="480"/>
      <c r="H501" s="480"/>
      <c r="I501" s="153" t="s">
        <v>16</v>
      </c>
      <c r="J501" s="154"/>
      <c r="K501" s="154" t="s">
        <v>12</v>
      </c>
      <c r="L501" s="35"/>
      <c r="M501" s="35"/>
      <c r="N501" s="161">
        <v>6890.643</v>
      </c>
      <c r="O501" s="161">
        <v>7418.3819999999996</v>
      </c>
      <c r="P501" s="161"/>
      <c r="Q501" s="36">
        <f t="shared" si="201"/>
        <v>14309.025</v>
      </c>
      <c r="R501" s="37"/>
    </row>
    <row r="502" spans="1:18" ht="25.5">
      <c r="A502" s="496"/>
      <c r="B502" s="480"/>
      <c r="C502" s="480"/>
      <c r="D502" s="480"/>
      <c r="E502" s="480"/>
      <c r="F502" s="480"/>
      <c r="G502" s="480"/>
      <c r="H502" s="480"/>
      <c r="I502" s="153" t="s">
        <v>241</v>
      </c>
      <c r="J502" s="154" t="s">
        <v>127</v>
      </c>
      <c r="K502" s="154"/>
      <c r="L502" s="35"/>
      <c r="M502" s="35"/>
      <c r="N502" s="161">
        <f>N504+N503</f>
        <v>97.448999999999998</v>
      </c>
      <c r="O502" s="161">
        <f>O504+O503</f>
        <v>111.39500000000001</v>
      </c>
      <c r="P502" s="161"/>
      <c r="Q502" s="36">
        <f t="shared" si="201"/>
        <v>208.84399999999999</v>
      </c>
      <c r="R502" s="37"/>
    </row>
    <row r="503" spans="1:18" ht="25.5">
      <c r="A503" s="496"/>
      <c r="B503" s="480"/>
      <c r="C503" s="480"/>
      <c r="D503" s="480"/>
      <c r="E503" s="480"/>
      <c r="F503" s="480"/>
      <c r="G503" s="480"/>
      <c r="H503" s="480"/>
      <c r="I503" s="153" t="s">
        <v>114</v>
      </c>
      <c r="J503" s="154"/>
      <c r="K503" s="154" t="s">
        <v>11</v>
      </c>
      <c r="L503" s="35"/>
      <c r="M503" s="35"/>
      <c r="N503" s="161">
        <v>0</v>
      </c>
      <c r="O503" s="161">
        <v>0.28699999999999998</v>
      </c>
      <c r="P503" s="161"/>
      <c r="Q503" s="36">
        <f t="shared" si="201"/>
        <v>0.28699999999999998</v>
      </c>
      <c r="R503" s="37"/>
    </row>
    <row r="504" spans="1:18" ht="15">
      <c r="A504" s="496"/>
      <c r="B504" s="480"/>
      <c r="C504" s="480"/>
      <c r="D504" s="480"/>
      <c r="E504" s="480"/>
      <c r="F504" s="480"/>
      <c r="G504" s="480"/>
      <c r="H504" s="480"/>
      <c r="I504" s="153" t="s">
        <v>16</v>
      </c>
      <c r="J504" s="154"/>
      <c r="K504" s="154" t="s">
        <v>12</v>
      </c>
      <c r="L504" s="35"/>
      <c r="M504" s="35"/>
      <c r="N504" s="161">
        <v>97.448999999999998</v>
      </c>
      <c r="O504" s="161">
        <v>111.108</v>
      </c>
      <c r="P504" s="161"/>
      <c r="Q504" s="36">
        <f t="shared" si="201"/>
        <v>208.55700000000002</v>
      </c>
      <c r="R504" s="37"/>
    </row>
    <row r="505" spans="1:18" ht="25.5">
      <c r="A505" s="496"/>
      <c r="B505" s="480"/>
      <c r="C505" s="480"/>
      <c r="D505" s="480"/>
      <c r="E505" s="480"/>
      <c r="F505" s="480"/>
      <c r="G505" s="480"/>
      <c r="H505" s="480"/>
      <c r="I505" s="153" t="s">
        <v>242</v>
      </c>
      <c r="J505" s="154" t="s">
        <v>96</v>
      </c>
      <c r="K505" s="154"/>
      <c r="L505" s="35"/>
      <c r="M505" s="35"/>
      <c r="N505" s="161">
        <f>N506+N507</f>
        <v>15999.487999999999</v>
      </c>
      <c r="O505" s="161">
        <f>O506+O507</f>
        <v>12201.791999999999</v>
      </c>
      <c r="P505" s="161"/>
      <c r="Q505" s="36">
        <f t="shared" si="201"/>
        <v>28201.279999999999</v>
      </c>
      <c r="R505" s="37"/>
    </row>
    <row r="506" spans="1:18" ht="15">
      <c r="A506" s="496"/>
      <c r="B506" s="480"/>
      <c r="C506" s="480"/>
      <c r="D506" s="480"/>
      <c r="E506" s="480"/>
      <c r="F506" s="480"/>
      <c r="G506" s="480"/>
      <c r="H506" s="480"/>
      <c r="I506" s="153" t="s">
        <v>16</v>
      </c>
      <c r="J506" s="154"/>
      <c r="K506" s="154" t="s">
        <v>12</v>
      </c>
      <c r="L506" s="35"/>
      <c r="M506" s="35"/>
      <c r="N506" s="161">
        <v>11743.603999999999</v>
      </c>
      <c r="O506" s="161">
        <v>12201.791999999999</v>
      </c>
      <c r="P506" s="161"/>
      <c r="Q506" s="36">
        <f t="shared" si="201"/>
        <v>23945.396000000001</v>
      </c>
      <c r="R506" s="37"/>
    </row>
    <row r="507" spans="1:18" ht="38.25">
      <c r="A507" s="496"/>
      <c r="B507" s="480"/>
      <c r="C507" s="480"/>
      <c r="D507" s="480"/>
      <c r="E507" s="480"/>
      <c r="F507" s="480"/>
      <c r="G507" s="480"/>
      <c r="H507" s="480"/>
      <c r="I507" s="153" t="s">
        <v>118</v>
      </c>
      <c r="J507" s="154"/>
      <c r="K507" s="154" t="s">
        <v>48</v>
      </c>
      <c r="L507" s="35"/>
      <c r="M507" s="35"/>
      <c r="N507" s="161">
        <v>4255.884</v>
      </c>
      <c r="O507" s="161">
        <v>0</v>
      </c>
      <c r="P507" s="161"/>
      <c r="Q507" s="36">
        <f t="shared" si="201"/>
        <v>4255.884</v>
      </c>
      <c r="R507" s="37"/>
    </row>
    <row r="508" spans="1:18" ht="51">
      <c r="A508" s="496"/>
      <c r="B508" s="480"/>
      <c r="C508" s="480"/>
      <c r="D508" s="480"/>
      <c r="E508" s="480"/>
      <c r="F508" s="480"/>
      <c r="G508" s="480"/>
      <c r="H508" s="480"/>
      <c r="I508" s="153" t="s">
        <v>243</v>
      </c>
      <c r="J508" s="154" t="s">
        <v>98</v>
      </c>
      <c r="K508" s="154"/>
      <c r="L508" s="35"/>
      <c r="M508" s="35"/>
      <c r="N508" s="161">
        <f>N509</f>
        <v>255.489</v>
      </c>
      <c r="O508" s="161">
        <f>O509</f>
        <v>0</v>
      </c>
      <c r="P508" s="161"/>
      <c r="Q508" s="36">
        <f t="shared" si="201"/>
        <v>255.489</v>
      </c>
      <c r="R508" s="37"/>
    </row>
    <row r="509" spans="1:18" ht="15">
      <c r="A509" s="496"/>
      <c r="B509" s="480"/>
      <c r="C509" s="480"/>
      <c r="D509" s="480"/>
      <c r="E509" s="480"/>
      <c r="F509" s="480"/>
      <c r="G509" s="480"/>
      <c r="H509" s="480"/>
      <c r="I509" s="153" t="s">
        <v>16</v>
      </c>
      <c r="J509" s="154"/>
      <c r="K509" s="154" t="s">
        <v>12</v>
      </c>
      <c r="L509" s="35"/>
      <c r="M509" s="35"/>
      <c r="N509" s="161">
        <v>255.489</v>
      </c>
      <c r="O509" s="161">
        <v>0</v>
      </c>
      <c r="P509" s="161"/>
      <c r="Q509" s="36">
        <f t="shared" si="201"/>
        <v>255.489</v>
      </c>
      <c r="R509" s="37"/>
    </row>
    <row r="510" spans="1:18" ht="76.5">
      <c r="A510" s="496"/>
      <c r="B510" s="480"/>
      <c r="C510" s="480"/>
      <c r="D510" s="480"/>
      <c r="E510" s="480"/>
      <c r="F510" s="480"/>
      <c r="G510" s="480"/>
      <c r="H510" s="480"/>
      <c r="I510" s="153" t="s">
        <v>244</v>
      </c>
      <c r="J510" s="154" t="s">
        <v>180</v>
      </c>
      <c r="K510" s="154"/>
      <c r="L510" s="35"/>
      <c r="M510" s="35"/>
      <c r="N510" s="161">
        <f>N511</f>
        <v>89.375</v>
      </c>
      <c r="O510" s="161">
        <f>O511</f>
        <v>96.858000000000004</v>
      </c>
      <c r="P510" s="161"/>
      <c r="Q510" s="36">
        <f t="shared" si="201"/>
        <v>186.233</v>
      </c>
      <c r="R510" s="37"/>
    </row>
    <row r="511" spans="1:18" ht="15">
      <c r="A511" s="496"/>
      <c r="B511" s="480"/>
      <c r="C511" s="480"/>
      <c r="D511" s="480"/>
      <c r="E511" s="480"/>
      <c r="F511" s="480"/>
      <c r="G511" s="480"/>
      <c r="H511" s="480"/>
      <c r="I511" s="153" t="s">
        <v>16</v>
      </c>
      <c r="J511" s="154"/>
      <c r="K511" s="154" t="s">
        <v>12</v>
      </c>
      <c r="L511" s="35"/>
      <c r="M511" s="35"/>
      <c r="N511" s="161">
        <v>89.375</v>
      </c>
      <c r="O511" s="161">
        <v>96.858000000000004</v>
      </c>
      <c r="P511" s="161"/>
      <c r="Q511" s="36">
        <f t="shared" si="201"/>
        <v>186.233</v>
      </c>
      <c r="R511" s="37"/>
    </row>
    <row r="512" spans="1:18" ht="63.75">
      <c r="A512" s="496"/>
      <c r="B512" s="480"/>
      <c r="C512" s="480"/>
      <c r="D512" s="480"/>
      <c r="E512" s="480"/>
      <c r="F512" s="480"/>
      <c r="G512" s="480"/>
      <c r="H512" s="480"/>
      <c r="I512" s="153" t="s">
        <v>245</v>
      </c>
      <c r="J512" s="154" t="s">
        <v>252</v>
      </c>
      <c r="K512" s="154"/>
      <c r="L512" s="35"/>
      <c r="M512" s="35"/>
      <c r="N512" s="161">
        <f>N513</f>
        <v>2564.069</v>
      </c>
      <c r="O512" s="161">
        <f>O513</f>
        <v>4591.8310000000001</v>
      </c>
      <c r="P512" s="161"/>
      <c r="Q512" s="36">
        <f t="shared" si="201"/>
        <v>7155.9</v>
      </c>
      <c r="R512" s="37"/>
    </row>
    <row r="513" spans="1:18" ht="15">
      <c r="A513" s="496"/>
      <c r="B513" s="480"/>
      <c r="C513" s="480"/>
      <c r="D513" s="480"/>
      <c r="E513" s="480"/>
      <c r="F513" s="480"/>
      <c r="G513" s="480"/>
      <c r="H513" s="480"/>
      <c r="I513" s="153" t="s">
        <v>16</v>
      </c>
      <c r="J513" s="154"/>
      <c r="K513" s="154" t="s">
        <v>12</v>
      </c>
      <c r="L513" s="35"/>
      <c r="M513" s="35"/>
      <c r="N513" s="161">
        <v>2564.069</v>
      </c>
      <c r="O513" s="161">
        <v>4591.8310000000001</v>
      </c>
      <c r="P513" s="161"/>
      <c r="Q513" s="36">
        <f t="shared" si="201"/>
        <v>7155.9</v>
      </c>
      <c r="R513" s="37"/>
    </row>
    <row r="514" spans="1:18" ht="51">
      <c r="A514" s="496"/>
      <c r="B514" s="480"/>
      <c r="C514" s="480"/>
      <c r="D514" s="480"/>
      <c r="E514" s="480"/>
      <c r="F514" s="480"/>
      <c r="G514" s="480"/>
      <c r="H514" s="480"/>
      <c r="I514" s="153" t="s">
        <v>246</v>
      </c>
      <c r="J514" s="154" t="s">
        <v>24</v>
      </c>
      <c r="K514" s="154"/>
      <c r="L514" s="35"/>
      <c r="M514" s="35"/>
      <c r="N514" s="161">
        <f>N515</f>
        <v>0</v>
      </c>
      <c r="O514" s="161">
        <f>O515</f>
        <v>0.47599999999999998</v>
      </c>
      <c r="P514" s="161"/>
      <c r="Q514" s="36">
        <f t="shared" si="201"/>
        <v>0.47599999999999998</v>
      </c>
      <c r="R514" s="37"/>
    </row>
    <row r="515" spans="1:18" ht="15">
      <c r="A515" s="496"/>
      <c r="B515" s="480"/>
      <c r="C515" s="480"/>
      <c r="D515" s="480"/>
      <c r="E515" s="480"/>
      <c r="F515" s="480"/>
      <c r="G515" s="480"/>
      <c r="H515" s="480"/>
      <c r="I515" s="153" t="s">
        <v>16</v>
      </c>
      <c r="J515" s="154"/>
      <c r="K515" s="154" t="s">
        <v>12</v>
      </c>
      <c r="L515" s="35"/>
      <c r="M515" s="35"/>
      <c r="N515" s="161">
        <v>0</v>
      </c>
      <c r="O515" s="161">
        <v>0.47599999999999998</v>
      </c>
      <c r="P515" s="161"/>
      <c r="Q515" s="36">
        <f t="shared" si="201"/>
        <v>0.47599999999999998</v>
      </c>
      <c r="R515" s="37"/>
    </row>
    <row r="516" spans="1:18" ht="38.25">
      <c r="A516" s="496"/>
      <c r="B516" s="480"/>
      <c r="C516" s="480"/>
      <c r="D516" s="480"/>
      <c r="E516" s="480"/>
      <c r="F516" s="480"/>
      <c r="G516" s="480"/>
      <c r="H516" s="480"/>
      <c r="I516" s="153" t="s">
        <v>247</v>
      </c>
      <c r="J516" s="154" t="s">
        <v>36</v>
      </c>
      <c r="K516" s="154"/>
      <c r="L516" s="35"/>
      <c r="M516" s="35"/>
      <c r="N516" s="161">
        <f>N517+N518</f>
        <v>1664.3609999999999</v>
      </c>
      <c r="O516" s="161">
        <f>O517+O518</f>
        <v>1952.316</v>
      </c>
      <c r="P516" s="161"/>
      <c r="Q516" s="36">
        <f t="shared" si="201"/>
        <v>3616.6769999999997</v>
      </c>
      <c r="R516" s="37"/>
    </row>
    <row r="517" spans="1:18" ht="25.5">
      <c r="A517" s="496"/>
      <c r="B517" s="480"/>
      <c r="C517" s="480"/>
      <c r="D517" s="480"/>
      <c r="E517" s="480"/>
      <c r="F517" s="480"/>
      <c r="G517" s="480"/>
      <c r="H517" s="480"/>
      <c r="I517" s="153" t="s">
        <v>114</v>
      </c>
      <c r="J517" s="154"/>
      <c r="K517" s="154" t="s">
        <v>11</v>
      </c>
      <c r="L517" s="35"/>
      <c r="M517" s="35"/>
      <c r="N517" s="161">
        <v>88.176000000000002</v>
      </c>
      <c r="O517" s="161">
        <v>0</v>
      </c>
      <c r="P517" s="161"/>
      <c r="Q517" s="36">
        <f t="shared" si="201"/>
        <v>88.176000000000002</v>
      </c>
      <c r="R517" s="37"/>
    </row>
    <row r="518" spans="1:18" ht="15">
      <c r="A518" s="496"/>
      <c r="B518" s="480"/>
      <c r="C518" s="480"/>
      <c r="D518" s="480"/>
      <c r="E518" s="480"/>
      <c r="F518" s="480"/>
      <c r="G518" s="480"/>
      <c r="H518" s="480"/>
      <c r="I518" s="153" t="s">
        <v>16</v>
      </c>
      <c r="J518" s="154"/>
      <c r="K518" s="154" t="s">
        <v>12</v>
      </c>
      <c r="L518" s="35"/>
      <c r="M518" s="35"/>
      <c r="N518" s="161">
        <v>1576.1849999999999</v>
      </c>
      <c r="O518" s="161">
        <v>1952.316</v>
      </c>
      <c r="P518" s="161"/>
      <c r="Q518" s="36">
        <f t="shared" si="201"/>
        <v>3528.5010000000002</v>
      </c>
      <c r="R518" s="37"/>
    </row>
    <row r="519" spans="1:18" ht="63.75">
      <c r="A519" s="496"/>
      <c r="B519" s="480"/>
      <c r="C519" s="480"/>
      <c r="D519" s="480"/>
      <c r="E519" s="480"/>
      <c r="F519" s="480"/>
      <c r="G519" s="480"/>
      <c r="H519" s="480"/>
      <c r="I519" s="153" t="s">
        <v>248</v>
      </c>
      <c r="J519" s="154" t="s">
        <v>150</v>
      </c>
      <c r="K519" s="154"/>
      <c r="L519" s="35"/>
      <c r="M519" s="35"/>
      <c r="N519" s="161">
        <f>N520</f>
        <v>22.748000000000001</v>
      </c>
      <c r="O519" s="161">
        <f>O520</f>
        <v>45.151000000000003</v>
      </c>
      <c r="P519" s="161"/>
      <c r="Q519" s="36">
        <f t="shared" si="201"/>
        <v>67.899000000000001</v>
      </c>
      <c r="R519" s="37"/>
    </row>
    <row r="520" spans="1:18" ht="15">
      <c r="A520" s="496"/>
      <c r="B520" s="480"/>
      <c r="C520" s="480"/>
      <c r="D520" s="480"/>
      <c r="E520" s="480"/>
      <c r="F520" s="480"/>
      <c r="G520" s="480"/>
      <c r="H520" s="480"/>
      <c r="I520" s="153" t="s">
        <v>16</v>
      </c>
      <c r="J520" s="154"/>
      <c r="K520" s="154" t="s">
        <v>12</v>
      </c>
      <c r="L520" s="35"/>
      <c r="M520" s="35"/>
      <c r="N520" s="161">
        <v>22.748000000000001</v>
      </c>
      <c r="O520" s="161">
        <v>45.151000000000003</v>
      </c>
      <c r="P520" s="161"/>
      <c r="Q520" s="36">
        <f t="shared" si="201"/>
        <v>67.899000000000001</v>
      </c>
      <c r="R520" s="37"/>
    </row>
    <row r="521" spans="1:18" ht="63.75">
      <c r="A521" s="496"/>
      <c r="B521" s="480"/>
      <c r="C521" s="480"/>
      <c r="D521" s="480"/>
      <c r="E521" s="480"/>
      <c r="F521" s="480"/>
      <c r="G521" s="480"/>
      <c r="H521" s="480"/>
      <c r="I521" s="153" t="s">
        <v>249</v>
      </c>
      <c r="J521" s="154" t="s">
        <v>62</v>
      </c>
      <c r="K521" s="154"/>
      <c r="L521" s="35"/>
      <c r="M521" s="35"/>
      <c r="N521" s="161">
        <f>N522</f>
        <v>1616.982</v>
      </c>
      <c r="O521" s="161">
        <f>O522</f>
        <v>1328.848</v>
      </c>
      <c r="P521" s="161"/>
      <c r="Q521" s="36">
        <f t="shared" si="201"/>
        <v>2945.83</v>
      </c>
      <c r="R521" s="37"/>
    </row>
    <row r="522" spans="1:18" ht="15">
      <c r="A522" s="496"/>
      <c r="B522" s="480"/>
      <c r="C522" s="480"/>
      <c r="D522" s="480"/>
      <c r="E522" s="480"/>
      <c r="F522" s="480"/>
      <c r="G522" s="480"/>
      <c r="H522" s="480"/>
      <c r="I522" s="153" t="s">
        <v>16</v>
      </c>
      <c r="J522" s="154"/>
      <c r="K522" s="154" t="s">
        <v>12</v>
      </c>
      <c r="L522" s="35"/>
      <c r="M522" s="35"/>
      <c r="N522" s="161">
        <v>1616.982</v>
      </c>
      <c r="O522" s="161">
        <v>1328.848</v>
      </c>
      <c r="P522" s="161"/>
      <c r="Q522" s="36">
        <f t="shared" si="201"/>
        <v>2945.83</v>
      </c>
      <c r="R522" s="37"/>
    </row>
    <row r="523" spans="1:18" ht="51">
      <c r="A523" s="496"/>
      <c r="B523" s="480"/>
      <c r="C523" s="480"/>
      <c r="D523" s="480"/>
      <c r="E523" s="480"/>
      <c r="F523" s="480"/>
      <c r="G523" s="480"/>
      <c r="H523" s="480"/>
      <c r="I523" s="153" t="s">
        <v>250</v>
      </c>
      <c r="J523" s="154" t="s">
        <v>128</v>
      </c>
      <c r="K523" s="154"/>
      <c r="L523" s="35"/>
      <c r="M523" s="35"/>
      <c r="N523" s="161">
        <f>N524</f>
        <v>43.061</v>
      </c>
      <c r="O523" s="161">
        <f>O524</f>
        <v>312.584</v>
      </c>
      <c r="P523" s="161"/>
      <c r="Q523" s="36">
        <f t="shared" si="201"/>
        <v>355.64499999999998</v>
      </c>
      <c r="R523" s="37"/>
    </row>
    <row r="524" spans="1:18" ht="15">
      <c r="A524" s="496"/>
      <c r="B524" s="480"/>
      <c r="C524" s="480"/>
      <c r="D524" s="480"/>
      <c r="E524" s="480"/>
      <c r="F524" s="480"/>
      <c r="G524" s="480"/>
      <c r="H524" s="480"/>
      <c r="I524" s="153" t="s">
        <v>16</v>
      </c>
      <c r="J524" s="154"/>
      <c r="K524" s="154" t="s">
        <v>12</v>
      </c>
      <c r="L524" s="35"/>
      <c r="M524" s="35"/>
      <c r="N524" s="161">
        <v>43.061</v>
      </c>
      <c r="O524" s="161">
        <v>312.584</v>
      </c>
      <c r="P524" s="161"/>
      <c r="Q524" s="36">
        <f t="shared" si="201"/>
        <v>355.64499999999998</v>
      </c>
      <c r="R524" s="37"/>
    </row>
    <row r="525" spans="1:18" ht="51">
      <c r="A525" s="496"/>
      <c r="B525" s="480"/>
      <c r="C525" s="480"/>
      <c r="D525" s="480"/>
      <c r="E525" s="480"/>
      <c r="F525" s="480"/>
      <c r="G525" s="480"/>
      <c r="H525" s="480"/>
      <c r="I525" s="153" t="s">
        <v>159</v>
      </c>
      <c r="J525" s="154" t="s">
        <v>99</v>
      </c>
      <c r="K525" s="154"/>
      <c r="L525" s="35"/>
      <c r="M525" s="35"/>
      <c r="N525" s="161">
        <f>N526</f>
        <v>530.50699999999995</v>
      </c>
      <c r="O525" s="161">
        <f>O526</f>
        <v>0</v>
      </c>
      <c r="P525" s="161"/>
      <c r="Q525" s="36">
        <f t="shared" si="201"/>
        <v>530.50699999999995</v>
      </c>
      <c r="R525" s="37"/>
    </row>
    <row r="526" spans="1:18" ht="15">
      <c r="A526" s="496"/>
      <c r="B526" s="480"/>
      <c r="C526" s="480"/>
      <c r="D526" s="480"/>
      <c r="E526" s="480"/>
      <c r="F526" s="480"/>
      <c r="G526" s="480"/>
      <c r="H526" s="480"/>
      <c r="I526" s="153" t="s">
        <v>16</v>
      </c>
      <c r="J526" s="154"/>
      <c r="K526" s="154" t="s">
        <v>12</v>
      </c>
      <c r="L526" s="35"/>
      <c r="M526" s="35"/>
      <c r="N526" s="161">
        <v>530.50699999999995</v>
      </c>
      <c r="O526" s="161">
        <v>0</v>
      </c>
      <c r="P526" s="161"/>
      <c r="Q526" s="36">
        <f t="shared" si="201"/>
        <v>530.50699999999995</v>
      </c>
      <c r="R526" s="37"/>
    </row>
    <row r="527" spans="1:18" ht="38.25">
      <c r="A527" s="496"/>
      <c r="B527" s="480"/>
      <c r="C527" s="480"/>
      <c r="D527" s="480"/>
      <c r="E527" s="480"/>
      <c r="F527" s="480"/>
      <c r="G527" s="480"/>
      <c r="H527" s="480"/>
      <c r="I527" s="153" t="s">
        <v>71</v>
      </c>
      <c r="J527" s="154" t="s">
        <v>72</v>
      </c>
      <c r="K527" s="154"/>
      <c r="L527" s="35"/>
      <c r="M527" s="35"/>
      <c r="N527" s="161">
        <f>N528</f>
        <v>309.95999999999998</v>
      </c>
      <c r="O527" s="161">
        <f>O528</f>
        <v>150.721</v>
      </c>
      <c r="P527" s="161"/>
      <c r="Q527" s="36">
        <f t="shared" si="201"/>
        <v>460.68099999999998</v>
      </c>
      <c r="R527" s="37"/>
    </row>
    <row r="528" spans="1:18" ht="15">
      <c r="A528" s="496"/>
      <c r="B528" s="480"/>
      <c r="C528" s="480"/>
      <c r="D528" s="480"/>
      <c r="E528" s="480"/>
      <c r="F528" s="480"/>
      <c r="G528" s="480"/>
      <c r="H528" s="480"/>
      <c r="I528" s="153" t="s">
        <v>16</v>
      </c>
      <c r="J528" s="154"/>
      <c r="K528" s="154" t="s">
        <v>12</v>
      </c>
      <c r="L528" s="35"/>
      <c r="M528" s="35"/>
      <c r="N528" s="161">
        <v>309.95999999999998</v>
      </c>
      <c r="O528" s="161">
        <v>150.721</v>
      </c>
      <c r="P528" s="161"/>
      <c r="Q528" s="36">
        <f t="shared" si="201"/>
        <v>460.68099999999998</v>
      </c>
      <c r="R528" s="37"/>
    </row>
    <row r="529" spans="1:18" ht="51">
      <c r="A529" s="498"/>
      <c r="B529" s="481"/>
      <c r="C529" s="480"/>
      <c r="D529" s="480"/>
      <c r="E529" s="480"/>
      <c r="F529" s="480"/>
      <c r="G529" s="480"/>
      <c r="H529" s="480"/>
      <c r="I529" s="153" t="s">
        <v>251</v>
      </c>
      <c r="J529" s="154" t="s">
        <v>253</v>
      </c>
      <c r="K529" s="154"/>
      <c r="L529" s="35"/>
      <c r="M529" s="35"/>
      <c r="N529" s="161">
        <v>538.07600000000002</v>
      </c>
      <c r="O529" s="161">
        <v>65.635000000000005</v>
      </c>
      <c r="P529" s="161"/>
      <c r="Q529" s="36">
        <f>O529+N529</f>
        <v>603.71100000000001</v>
      </c>
      <c r="R529" s="37"/>
    </row>
    <row r="530" spans="1:18">
      <c r="A530" s="495">
        <v>2</v>
      </c>
      <c r="B530" s="479" t="s">
        <v>254</v>
      </c>
      <c r="C530" s="480"/>
      <c r="D530" s="480"/>
      <c r="E530" s="480"/>
      <c r="F530" s="480"/>
      <c r="G530" s="480"/>
      <c r="H530" s="480"/>
      <c r="I530" s="201" t="s">
        <v>255</v>
      </c>
      <c r="J530" s="282"/>
      <c r="K530" s="48"/>
      <c r="L530" s="15"/>
      <c r="M530" s="15"/>
      <c r="N530" s="15">
        <f>N531</f>
        <v>97449</v>
      </c>
      <c r="O530" s="15">
        <f>O531</f>
        <v>111395</v>
      </c>
      <c r="P530" s="15"/>
      <c r="Q530" s="15">
        <f>O530+N530</f>
        <v>208844</v>
      </c>
      <c r="R530" s="13"/>
    </row>
    <row r="531" spans="1:18" ht="25.5">
      <c r="A531" s="496"/>
      <c r="B531" s="480"/>
      <c r="C531" s="480"/>
      <c r="D531" s="480"/>
      <c r="E531" s="480"/>
      <c r="F531" s="480"/>
      <c r="G531" s="480"/>
      <c r="H531" s="480"/>
      <c r="I531" s="40" t="s">
        <v>241</v>
      </c>
      <c r="J531" s="156" t="s">
        <v>127</v>
      </c>
      <c r="K531" s="149"/>
      <c r="L531" s="35"/>
      <c r="M531" s="35"/>
      <c r="N531" s="35">
        <v>97449</v>
      </c>
      <c r="O531" s="35">
        <v>111395</v>
      </c>
      <c r="P531" s="35"/>
      <c r="Q531" s="36">
        <f t="shared" ref="Q531:Q533" si="202">O531+N531</f>
        <v>208844</v>
      </c>
      <c r="R531" s="37"/>
    </row>
    <row r="532" spans="1:18" ht="25.5">
      <c r="A532" s="496"/>
      <c r="B532" s="480"/>
      <c r="C532" s="480"/>
      <c r="D532" s="480"/>
      <c r="E532" s="480"/>
      <c r="F532" s="480"/>
      <c r="G532" s="480"/>
      <c r="H532" s="480"/>
      <c r="I532" s="150" t="s">
        <v>114</v>
      </c>
      <c r="J532" s="148"/>
      <c r="K532" s="149" t="s">
        <v>11</v>
      </c>
      <c r="L532" s="35"/>
      <c r="M532" s="35"/>
      <c r="N532" s="35">
        <v>0</v>
      </c>
      <c r="O532" s="35">
        <v>0.28699999999999998</v>
      </c>
      <c r="P532" s="35"/>
      <c r="Q532" s="36">
        <f t="shared" si="202"/>
        <v>0.28699999999999998</v>
      </c>
      <c r="R532" s="37"/>
    </row>
    <row r="533" spans="1:18">
      <c r="A533" s="498"/>
      <c r="B533" s="481"/>
      <c r="C533" s="480"/>
      <c r="D533" s="480"/>
      <c r="E533" s="480"/>
      <c r="F533" s="480"/>
      <c r="G533" s="480"/>
      <c r="H533" s="480"/>
      <c r="I533" s="150" t="s">
        <v>256</v>
      </c>
      <c r="J533" s="148"/>
      <c r="K533" s="149" t="s">
        <v>12</v>
      </c>
      <c r="L533" s="35"/>
      <c r="M533" s="35"/>
      <c r="N533" s="35">
        <v>97.448999999999998</v>
      </c>
      <c r="O533" s="35">
        <v>111.108</v>
      </c>
      <c r="P533" s="35"/>
      <c r="Q533" s="36">
        <f t="shared" si="202"/>
        <v>208.55700000000002</v>
      </c>
      <c r="R533" s="37"/>
    </row>
    <row r="534" spans="1:18" ht="63.75">
      <c r="A534" s="148">
        <v>3</v>
      </c>
      <c r="B534" s="157" t="s">
        <v>257</v>
      </c>
      <c r="C534" s="480"/>
      <c r="D534" s="480"/>
      <c r="E534" s="480"/>
      <c r="F534" s="480"/>
      <c r="G534" s="480"/>
      <c r="H534" s="480"/>
      <c r="I534" s="40"/>
      <c r="J534" s="148"/>
      <c r="K534" s="149"/>
      <c r="L534" s="35"/>
      <c r="M534" s="35"/>
      <c r="N534" s="35"/>
      <c r="O534" s="35"/>
      <c r="P534" s="35"/>
      <c r="Q534" s="35"/>
      <c r="R534" s="37"/>
    </row>
    <row r="535" spans="1:18" ht="63.75">
      <c r="A535" s="148">
        <v>4</v>
      </c>
      <c r="B535" s="111" t="s">
        <v>258</v>
      </c>
      <c r="C535" s="480"/>
      <c r="D535" s="480"/>
      <c r="E535" s="480"/>
      <c r="F535" s="480"/>
      <c r="G535" s="480"/>
      <c r="H535" s="480"/>
      <c r="I535" s="40"/>
      <c r="J535" s="148"/>
      <c r="K535" s="149"/>
      <c r="L535" s="35"/>
      <c r="M535" s="35"/>
      <c r="N535" s="35"/>
      <c r="O535" s="35"/>
      <c r="P535" s="35"/>
      <c r="Q535" s="35"/>
      <c r="R535" s="37"/>
    </row>
    <row r="536" spans="1:18" ht="63.75">
      <c r="A536" s="148">
        <v>5</v>
      </c>
      <c r="B536" s="157" t="s">
        <v>259</v>
      </c>
      <c r="C536" s="480"/>
      <c r="D536" s="480"/>
      <c r="E536" s="480"/>
      <c r="F536" s="480"/>
      <c r="G536" s="480"/>
      <c r="H536" s="480"/>
      <c r="I536" s="40"/>
      <c r="J536" s="148"/>
      <c r="K536" s="149"/>
      <c r="L536" s="35"/>
      <c r="M536" s="35"/>
      <c r="N536" s="35"/>
      <c r="O536" s="35"/>
      <c r="P536" s="35"/>
      <c r="Q536" s="35"/>
      <c r="R536" s="37"/>
    </row>
    <row r="537" spans="1:18" ht="63.75">
      <c r="A537" s="148">
        <v>6</v>
      </c>
      <c r="B537" s="157" t="s">
        <v>260</v>
      </c>
      <c r="C537" s="480"/>
      <c r="D537" s="480"/>
      <c r="E537" s="480"/>
      <c r="F537" s="480"/>
      <c r="G537" s="480"/>
      <c r="H537" s="480"/>
      <c r="I537" s="40"/>
      <c r="J537" s="148"/>
      <c r="K537" s="149"/>
      <c r="L537" s="35"/>
      <c r="M537" s="35"/>
      <c r="N537" s="35"/>
      <c r="O537" s="35"/>
      <c r="P537" s="35"/>
      <c r="Q537" s="35"/>
      <c r="R537" s="37"/>
    </row>
    <row r="538" spans="1:18" ht="63.75">
      <c r="A538" s="148">
        <v>7</v>
      </c>
      <c r="B538" s="157" t="s">
        <v>261</v>
      </c>
      <c r="C538" s="480"/>
      <c r="D538" s="480"/>
      <c r="E538" s="480"/>
      <c r="F538" s="480"/>
      <c r="G538" s="480"/>
      <c r="H538" s="480"/>
      <c r="I538" s="40"/>
      <c r="J538" s="148"/>
      <c r="K538" s="149"/>
      <c r="L538" s="35"/>
      <c r="M538" s="35"/>
      <c r="N538" s="35"/>
      <c r="O538" s="35"/>
      <c r="P538" s="35"/>
      <c r="Q538" s="35"/>
      <c r="R538" s="37"/>
    </row>
    <row r="539" spans="1:18" ht="63.75">
      <c r="A539" s="148">
        <v>8</v>
      </c>
      <c r="B539" s="157" t="s">
        <v>262</v>
      </c>
      <c r="C539" s="480"/>
      <c r="D539" s="480"/>
      <c r="E539" s="480"/>
      <c r="F539" s="480"/>
      <c r="G539" s="480"/>
      <c r="H539" s="480"/>
      <c r="I539" s="40"/>
      <c r="J539" s="148"/>
      <c r="K539" s="149"/>
      <c r="L539" s="35"/>
      <c r="M539" s="35"/>
      <c r="N539" s="35"/>
      <c r="O539" s="35"/>
      <c r="P539" s="35"/>
      <c r="Q539" s="35"/>
      <c r="R539" s="37"/>
    </row>
    <row r="540" spans="1:18" ht="63.75">
      <c r="A540" s="148">
        <v>9</v>
      </c>
      <c r="B540" s="157" t="s">
        <v>263</v>
      </c>
      <c r="C540" s="480"/>
      <c r="D540" s="480"/>
      <c r="E540" s="480"/>
      <c r="F540" s="480"/>
      <c r="G540" s="480"/>
      <c r="H540" s="480"/>
      <c r="I540" s="40"/>
      <c r="J540" s="148"/>
      <c r="K540" s="149"/>
      <c r="L540" s="35"/>
      <c r="M540" s="35"/>
      <c r="N540" s="35"/>
      <c r="O540" s="35"/>
      <c r="P540" s="35"/>
      <c r="Q540" s="35"/>
      <c r="R540" s="37"/>
    </row>
    <row r="541" spans="1:18" ht="63.75">
      <c r="A541" s="148">
        <v>10</v>
      </c>
      <c r="B541" s="157" t="s">
        <v>264</v>
      </c>
      <c r="C541" s="480"/>
      <c r="D541" s="480"/>
      <c r="E541" s="480"/>
      <c r="F541" s="480"/>
      <c r="G541" s="480"/>
      <c r="H541" s="480"/>
      <c r="I541" s="40"/>
      <c r="J541" s="148"/>
      <c r="K541" s="149"/>
      <c r="L541" s="35"/>
      <c r="M541" s="35"/>
      <c r="N541" s="35"/>
      <c r="O541" s="35"/>
      <c r="P541" s="35"/>
      <c r="Q541" s="35"/>
      <c r="R541" s="37"/>
    </row>
    <row r="542" spans="1:18" ht="63.75">
      <c r="A542" s="148">
        <v>11</v>
      </c>
      <c r="B542" s="157" t="s">
        <v>265</v>
      </c>
      <c r="C542" s="480"/>
      <c r="D542" s="480"/>
      <c r="E542" s="480"/>
      <c r="F542" s="480"/>
      <c r="G542" s="480"/>
      <c r="H542" s="480"/>
      <c r="I542" s="40"/>
      <c r="J542" s="148"/>
      <c r="K542" s="149"/>
      <c r="L542" s="35"/>
      <c r="M542" s="35"/>
      <c r="N542" s="35"/>
      <c r="O542" s="35"/>
      <c r="P542" s="35"/>
      <c r="Q542" s="35"/>
      <c r="R542" s="37"/>
    </row>
    <row r="543" spans="1:18" ht="63.75">
      <c r="A543" s="148">
        <v>12</v>
      </c>
      <c r="B543" s="157" t="s">
        <v>266</v>
      </c>
      <c r="C543" s="480"/>
      <c r="D543" s="480"/>
      <c r="E543" s="480"/>
      <c r="F543" s="480"/>
      <c r="G543" s="480"/>
      <c r="H543" s="480"/>
      <c r="I543" s="40"/>
      <c r="J543" s="148"/>
      <c r="K543" s="149"/>
      <c r="L543" s="35"/>
      <c r="M543" s="35"/>
      <c r="N543" s="35"/>
      <c r="O543" s="35"/>
      <c r="P543" s="35"/>
      <c r="Q543" s="35"/>
      <c r="R543" s="37"/>
    </row>
    <row r="544" spans="1:18" ht="63.75">
      <c r="A544" s="148">
        <v>13</v>
      </c>
      <c r="B544" s="157" t="s">
        <v>267</v>
      </c>
      <c r="C544" s="480"/>
      <c r="D544" s="480"/>
      <c r="E544" s="480"/>
      <c r="F544" s="480"/>
      <c r="G544" s="480"/>
      <c r="H544" s="480"/>
      <c r="I544" s="40"/>
      <c r="J544" s="148"/>
      <c r="K544" s="149"/>
      <c r="L544" s="35"/>
      <c r="M544" s="35"/>
      <c r="N544" s="35"/>
      <c r="O544" s="35"/>
      <c r="P544" s="35"/>
      <c r="Q544" s="35"/>
      <c r="R544" s="37"/>
    </row>
    <row r="545" spans="1:18" ht="76.5">
      <c r="A545" s="148">
        <v>14</v>
      </c>
      <c r="B545" s="157" t="s">
        <v>268</v>
      </c>
      <c r="C545" s="480"/>
      <c r="D545" s="480"/>
      <c r="E545" s="480"/>
      <c r="F545" s="480"/>
      <c r="G545" s="480"/>
      <c r="H545" s="480"/>
      <c r="I545" s="40"/>
      <c r="J545" s="148"/>
      <c r="K545" s="149"/>
      <c r="L545" s="35"/>
      <c r="M545" s="35"/>
      <c r="N545" s="35"/>
      <c r="O545" s="35"/>
      <c r="P545" s="35"/>
      <c r="Q545" s="35"/>
      <c r="R545" s="37"/>
    </row>
    <row r="546" spans="1:18" ht="76.5">
      <c r="A546" s="148">
        <v>15</v>
      </c>
      <c r="B546" s="157" t="s">
        <v>297</v>
      </c>
      <c r="C546" s="480"/>
      <c r="D546" s="480"/>
      <c r="E546" s="480"/>
      <c r="F546" s="480"/>
      <c r="G546" s="480"/>
      <c r="H546" s="480"/>
      <c r="I546" s="40"/>
      <c r="J546" s="148"/>
      <c r="K546" s="149"/>
      <c r="L546" s="35"/>
      <c r="M546" s="35"/>
      <c r="N546" s="35"/>
      <c r="O546" s="35"/>
      <c r="P546" s="35"/>
      <c r="Q546" s="35"/>
      <c r="R546" s="37"/>
    </row>
    <row r="547" spans="1:18" ht="76.5">
      <c r="A547" s="148">
        <v>16</v>
      </c>
      <c r="B547" s="157" t="s">
        <v>269</v>
      </c>
      <c r="C547" s="480"/>
      <c r="D547" s="480"/>
      <c r="E547" s="480"/>
      <c r="F547" s="480"/>
      <c r="G547" s="480"/>
      <c r="H547" s="480"/>
      <c r="I547" s="40"/>
      <c r="J547" s="148"/>
      <c r="K547" s="149"/>
      <c r="L547" s="35"/>
      <c r="M547" s="35"/>
      <c r="N547" s="35"/>
      <c r="O547" s="35"/>
      <c r="P547" s="35"/>
      <c r="Q547" s="35"/>
      <c r="R547" s="37"/>
    </row>
    <row r="548" spans="1:18" ht="63.75">
      <c r="A548" s="148">
        <v>17</v>
      </c>
      <c r="B548" s="157" t="s">
        <v>270</v>
      </c>
      <c r="C548" s="480"/>
      <c r="D548" s="480"/>
      <c r="E548" s="480"/>
      <c r="F548" s="480"/>
      <c r="G548" s="480"/>
      <c r="H548" s="480"/>
      <c r="I548" s="40"/>
      <c r="J548" s="148"/>
      <c r="K548" s="149"/>
      <c r="L548" s="35"/>
      <c r="M548" s="35"/>
      <c r="N548" s="35"/>
      <c r="O548" s="35"/>
      <c r="P548" s="35"/>
      <c r="Q548" s="35"/>
      <c r="R548" s="37"/>
    </row>
    <row r="549" spans="1:18" ht="63.75">
      <c r="A549" s="148">
        <v>18</v>
      </c>
      <c r="B549" s="157" t="s">
        <v>271</v>
      </c>
      <c r="C549" s="480"/>
      <c r="D549" s="480"/>
      <c r="E549" s="480"/>
      <c r="F549" s="480"/>
      <c r="G549" s="480"/>
      <c r="H549" s="480"/>
      <c r="I549" s="40"/>
      <c r="J549" s="148"/>
      <c r="K549" s="149"/>
      <c r="L549" s="35"/>
      <c r="M549" s="35"/>
      <c r="N549" s="35"/>
      <c r="O549" s="35"/>
      <c r="P549" s="35"/>
      <c r="Q549" s="35"/>
      <c r="R549" s="37"/>
    </row>
    <row r="550" spans="1:18" ht="63.75">
      <c r="A550" s="148">
        <v>19</v>
      </c>
      <c r="B550" s="157" t="s">
        <v>272</v>
      </c>
      <c r="C550" s="480"/>
      <c r="D550" s="480"/>
      <c r="E550" s="480"/>
      <c r="F550" s="480"/>
      <c r="G550" s="480"/>
      <c r="H550" s="480"/>
      <c r="I550" s="40"/>
      <c r="J550" s="148"/>
      <c r="K550" s="149"/>
      <c r="L550" s="35"/>
      <c r="M550" s="35"/>
      <c r="N550" s="35"/>
      <c r="O550" s="35"/>
      <c r="P550" s="35"/>
      <c r="Q550" s="35"/>
      <c r="R550" s="37"/>
    </row>
    <row r="551" spans="1:18" ht="63.75">
      <c r="A551" s="148">
        <v>20</v>
      </c>
      <c r="B551" s="157" t="s">
        <v>273</v>
      </c>
      <c r="C551" s="480"/>
      <c r="D551" s="480"/>
      <c r="E551" s="480"/>
      <c r="F551" s="480"/>
      <c r="G551" s="480"/>
      <c r="H551" s="480"/>
      <c r="I551" s="40"/>
      <c r="J551" s="148"/>
      <c r="K551" s="149"/>
      <c r="L551" s="35"/>
      <c r="M551" s="35"/>
      <c r="N551" s="35"/>
      <c r="O551" s="35"/>
      <c r="P551" s="35"/>
      <c r="Q551" s="35"/>
      <c r="R551" s="37"/>
    </row>
    <row r="552" spans="1:18" ht="63.75">
      <c r="A552" s="148">
        <v>21</v>
      </c>
      <c r="B552" s="157" t="s">
        <v>274</v>
      </c>
      <c r="C552" s="480"/>
      <c r="D552" s="480"/>
      <c r="E552" s="480"/>
      <c r="F552" s="480"/>
      <c r="G552" s="480"/>
      <c r="H552" s="480"/>
      <c r="I552" s="40"/>
      <c r="J552" s="148"/>
      <c r="K552" s="149"/>
      <c r="L552" s="35"/>
      <c r="M552" s="35"/>
      <c r="N552" s="35"/>
      <c r="O552" s="35"/>
      <c r="P552" s="35"/>
      <c r="Q552" s="35"/>
      <c r="R552" s="37"/>
    </row>
    <row r="553" spans="1:18" ht="63.75">
      <c r="A553" s="148">
        <v>22</v>
      </c>
      <c r="B553" s="157" t="s">
        <v>275</v>
      </c>
      <c r="C553" s="480"/>
      <c r="D553" s="480"/>
      <c r="E553" s="480"/>
      <c r="F553" s="480"/>
      <c r="G553" s="480"/>
      <c r="H553" s="480"/>
      <c r="I553" s="40"/>
      <c r="J553" s="148"/>
      <c r="K553" s="149"/>
      <c r="L553" s="35"/>
      <c r="M553" s="35"/>
      <c r="N553" s="35"/>
      <c r="O553" s="35"/>
      <c r="P553" s="35"/>
      <c r="Q553" s="35"/>
      <c r="R553" s="37"/>
    </row>
    <row r="554" spans="1:18" ht="63.75">
      <c r="A554" s="148">
        <v>23</v>
      </c>
      <c r="B554" s="157" t="s">
        <v>295</v>
      </c>
      <c r="C554" s="480"/>
      <c r="D554" s="480"/>
      <c r="E554" s="480"/>
      <c r="F554" s="480"/>
      <c r="G554" s="480"/>
      <c r="H554" s="480"/>
      <c r="I554" s="40"/>
      <c r="J554" s="148"/>
      <c r="K554" s="149"/>
      <c r="L554" s="35"/>
      <c r="M554" s="35"/>
      <c r="N554" s="35"/>
      <c r="O554" s="35"/>
      <c r="P554" s="35"/>
      <c r="Q554" s="35"/>
      <c r="R554" s="37"/>
    </row>
    <row r="555" spans="1:18" ht="63.75">
      <c r="A555" s="148">
        <v>24</v>
      </c>
      <c r="B555" s="157" t="s">
        <v>296</v>
      </c>
      <c r="C555" s="480"/>
      <c r="D555" s="480"/>
      <c r="E555" s="480"/>
      <c r="F555" s="480"/>
      <c r="G555" s="480"/>
      <c r="H555" s="480"/>
      <c r="I555" s="40"/>
      <c r="J555" s="148"/>
      <c r="K555" s="149"/>
      <c r="L555" s="35"/>
      <c r="M555" s="35"/>
      <c r="N555" s="35"/>
      <c r="O555" s="35"/>
      <c r="P555" s="35"/>
      <c r="Q555" s="35"/>
      <c r="R555" s="37"/>
    </row>
    <row r="556" spans="1:18" ht="63.75">
      <c r="A556" s="148">
        <v>25</v>
      </c>
      <c r="B556" s="157" t="s">
        <v>276</v>
      </c>
      <c r="C556" s="480"/>
      <c r="D556" s="480"/>
      <c r="E556" s="480"/>
      <c r="F556" s="480"/>
      <c r="G556" s="480"/>
      <c r="H556" s="480"/>
      <c r="I556" s="40"/>
      <c r="J556" s="148"/>
      <c r="K556" s="149"/>
      <c r="L556" s="35"/>
      <c r="M556" s="35"/>
      <c r="N556" s="35"/>
      <c r="O556" s="35"/>
      <c r="P556" s="35"/>
      <c r="Q556" s="35"/>
      <c r="R556" s="37"/>
    </row>
    <row r="557" spans="1:18" ht="63.75">
      <c r="A557" s="148">
        <v>26</v>
      </c>
      <c r="B557" s="157" t="s">
        <v>277</v>
      </c>
      <c r="C557" s="480"/>
      <c r="D557" s="480"/>
      <c r="E557" s="480"/>
      <c r="F557" s="480"/>
      <c r="G557" s="480"/>
      <c r="H557" s="480"/>
      <c r="I557" s="40"/>
      <c r="J557" s="148"/>
      <c r="K557" s="149"/>
      <c r="L557" s="35"/>
      <c r="M557" s="35"/>
      <c r="N557" s="35"/>
      <c r="O557" s="35"/>
      <c r="P557" s="35"/>
      <c r="Q557" s="35"/>
      <c r="R557" s="37"/>
    </row>
    <row r="558" spans="1:18" ht="63.75">
      <c r="A558" s="148">
        <v>27</v>
      </c>
      <c r="B558" s="157" t="s">
        <v>278</v>
      </c>
      <c r="C558" s="480"/>
      <c r="D558" s="480"/>
      <c r="E558" s="480"/>
      <c r="F558" s="480"/>
      <c r="G558" s="480"/>
      <c r="H558" s="480"/>
      <c r="I558" s="40"/>
      <c r="J558" s="148"/>
      <c r="K558" s="149"/>
      <c r="L558" s="35"/>
      <c r="M558" s="35"/>
      <c r="N558" s="35"/>
      <c r="O558" s="35"/>
      <c r="P558" s="35"/>
      <c r="Q558" s="35"/>
      <c r="R558" s="37"/>
    </row>
    <row r="559" spans="1:18" ht="63.75">
      <c r="A559" s="148">
        <v>28</v>
      </c>
      <c r="B559" s="157" t="s">
        <v>279</v>
      </c>
      <c r="C559" s="480"/>
      <c r="D559" s="480"/>
      <c r="E559" s="480"/>
      <c r="F559" s="480"/>
      <c r="G559" s="480"/>
      <c r="H559" s="480"/>
      <c r="I559" s="40"/>
      <c r="J559" s="148"/>
      <c r="K559" s="149"/>
      <c r="L559" s="35"/>
      <c r="M559" s="35"/>
      <c r="N559" s="35"/>
      <c r="O559" s="35"/>
      <c r="P559" s="35"/>
      <c r="Q559" s="35"/>
      <c r="R559" s="37"/>
    </row>
    <row r="560" spans="1:18" ht="63.75">
      <c r="A560" s="148">
        <v>29</v>
      </c>
      <c r="B560" s="157" t="s">
        <v>280</v>
      </c>
      <c r="C560" s="480"/>
      <c r="D560" s="480"/>
      <c r="E560" s="480"/>
      <c r="F560" s="480"/>
      <c r="G560" s="480"/>
      <c r="H560" s="480"/>
      <c r="I560" s="40"/>
      <c r="J560" s="148"/>
      <c r="K560" s="149"/>
      <c r="L560" s="35"/>
      <c r="M560" s="35"/>
      <c r="N560" s="35"/>
      <c r="O560" s="35"/>
      <c r="P560" s="35"/>
      <c r="Q560" s="35"/>
      <c r="R560" s="37"/>
    </row>
    <row r="561" spans="1:18" ht="63.75">
      <c r="A561" s="148">
        <v>30</v>
      </c>
      <c r="B561" s="157" t="s">
        <v>281</v>
      </c>
      <c r="C561" s="480"/>
      <c r="D561" s="480"/>
      <c r="E561" s="480"/>
      <c r="F561" s="480"/>
      <c r="G561" s="480"/>
      <c r="H561" s="480"/>
      <c r="I561" s="40"/>
      <c r="J561" s="148"/>
      <c r="K561" s="149"/>
      <c r="L561" s="35"/>
      <c r="M561" s="35"/>
      <c r="N561" s="35"/>
      <c r="O561" s="35"/>
      <c r="P561" s="35"/>
      <c r="Q561" s="35"/>
      <c r="R561" s="37"/>
    </row>
    <row r="562" spans="1:18" ht="63.75">
      <c r="A562" s="148">
        <v>31</v>
      </c>
      <c r="B562" s="157" t="s">
        <v>282</v>
      </c>
      <c r="C562" s="480"/>
      <c r="D562" s="480"/>
      <c r="E562" s="480"/>
      <c r="F562" s="480"/>
      <c r="G562" s="480"/>
      <c r="H562" s="480"/>
      <c r="I562" s="40"/>
      <c r="J562" s="148"/>
      <c r="K562" s="149"/>
      <c r="L562" s="35"/>
      <c r="M562" s="35"/>
      <c r="N562" s="35"/>
      <c r="O562" s="35"/>
      <c r="P562" s="35"/>
      <c r="Q562" s="35"/>
      <c r="R562" s="37"/>
    </row>
    <row r="563" spans="1:18" ht="63.75">
      <c r="A563" s="148">
        <v>32</v>
      </c>
      <c r="B563" s="157" t="s">
        <v>298</v>
      </c>
      <c r="C563" s="480"/>
      <c r="D563" s="480"/>
      <c r="E563" s="480"/>
      <c r="F563" s="480"/>
      <c r="G563" s="480"/>
      <c r="H563" s="480"/>
      <c r="I563" s="40"/>
      <c r="J563" s="148"/>
      <c r="K563" s="149"/>
      <c r="L563" s="35"/>
      <c r="M563" s="35"/>
      <c r="N563" s="35"/>
      <c r="O563" s="35"/>
      <c r="P563" s="35"/>
      <c r="Q563" s="35"/>
      <c r="R563" s="37"/>
    </row>
    <row r="564" spans="1:18" ht="63.75">
      <c r="A564" s="148">
        <v>33</v>
      </c>
      <c r="B564" s="157" t="s">
        <v>283</v>
      </c>
      <c r="C564" s="480"/>
      <c r="D564" s="480"/>
      <c r="E564" s="480"/>
      <c r="F564" s="480"/>
      <c r="G564" s="480"/>
      <c r="H564" s="480"/>
      <c r="I564" s="40"/>
      <c r="J564" s="148"/>
      <c r="K564" s="149"/>
      <c r="L564" s="35"/>
      <c r="M564" s="35"/>
      <c r="N564" s="35"/>
      <c r="O564" s="35"/>
      <c r="P564" s="35"/>
      <c r="Q564" s="35"/>
      <c r="R564" s="37"/>
    </row>
    <row r="565" spans="1:18" ht="63.75">
      <c r="A565" s="148">
        <v>34</v>
      </c>
      <c r="B565" s="157" t="s">
        <v>284</v>
      </c>
      <c r="C565" s="480"/>
      <c r="D565" s="480"/>
      <c r="E565" s="480"/>
      <c r="F565" s="480"/>
      <c r="G565" s="480"/>
      <c r="H565" s="480"/>
      <c r="I565" s="40"/>
      <c r="J565" s="148"/>
      <c r="K565" s="149"/>
      <c r="L565" s="35"/>
      <c r="M565" s="35"/>
      <c r="N565" s="35"/>
      <c r="O565" s="35"/>
      <c r="P565" s="35"/>
      <c r="Q565" s="35"/>
      <c r="R565" s="37"/>
    </row>
    <row r="566" spans="1:18" ht="63.75">
      <c r="A566" s="148">
        <v>35</v>
      </c>
      <c r="B566" s="157" t="s">
        <v>285</v>
      </c>
      <c r="C566" s="480"/>
      <c r="D566" s="480"/>
      <c r="E566" s="480"/>
      <c r="F566" s="480"/>
      <c r="G566" s="480"/>
      <c r="H566" s="480"/>
      <c r="I566" s="40"/>
      <c r="J566" s="148"/>
      <c r="K566" s="149"/>
      <c r="L566" s="35"/>
      <c r="M566" s="35"/>
      <c r="N566" s="35"/>
      <c r="O566" s="35"/>
      <c r="P566" s="35"/>
      <c r="Q566" s="35"/>
      <c r="R566" s="37"/>
    </row>
    <row r="567" spans="1:18" ht="63.75">
      <c r="A567" s="148">
        <v>36</v>
      </c>
      <c r="B567" s="157" t="s">
        <v>286</v>
      </c>
      <c r="C567" s="480"/>
      <c r="D567" s="480"/>
      <c r="E567" s="480"/>
      <c r="F567" s="480"/>
      <c r="G567" s="480"/>
      <c r="H567" s="480"/>
      <c r="I567" s="40"/>
      <c r="J567" s="148"/>
      <c r="K567" s="149"/>
      <c r="L567" s="35"/>
      <c r="M567" s="35"/>
      <c r="N567" s="35"/>
      <c r="O567" s="35"/>
      <c r="P567" s="35"/>
      <c r="Q567" s="35"/>
      <c r="R567" s="37"/>
    </row>
    <row r="568" spans="1:18" ht="63.75">
      <c r="A568" s="148">
        <v>37</v>
      </c>
      <c r="B568" s="157" t="s">
        <v>287</v>
      </c>
      <c r="C568" s="480"/>
      <c r="D568" s="480"/>
      <c r="E568" s="480"/>
      <c r="F568" s="480"/>
      <c r="G568" s="480"/>
      <c r="H568" s="480"/>
      <c r="I568" s="40"/>
      <c r="J568" s="148"/>
      <c r="K568" s="149"/>
      <c r="L568" s="35"/>
      <c r="M568" s="35"/>
      <c r="N568" s="35"/>
      <c r="O568" s="35"/>
      <c r="P568" s="35"/>
      <c r="Q568" s="35"/>
      <c r="R568" s="37"/>
    </row>
    <row r="569" spans="1:18" ht="63.75">
      <c r="A569" s="148">
        <v>38</v>
      </c>
      <c r="B569" s="157" t="s">
        <v>288</v>
      </c>
      <c r="C569" s="480"/>
      <c r="D569" s="480"/>
      <c r="E569" s="480"/>
      <c r="F569" s="480"/>
      <c r="G569" s="480"/>
      <c r="H569" s="480"/>
      <c r="I569" s="40"/>
      <c r="J569" s="148"/>
      <c r="K569" s="149"/>
      <c r="L569" s="35"/>
      <c r="M569" s="35"/>
      <c r="N569" s="35"/>
      <c r="O569" s="35"/>
      <c r="P569" s="35"/>
      <c r="Q569" s="35"/>
      <c r="R569" s="37"/>
    </row>
    <row r="570" spans="1:18" ht="63.75">
      <c r="A570" s="148">
        <v>39</v>
      </c>
      <c r="B570" s="183" t="s">
        <v>289</v>
      </c>
      <c r="C570" s="480"/>
      <c r="D570" s="480"/>
      <c r="E570" s="480"/>
      <c r="F570" s="480"/>
      <c r="G570" s="480"/>
      <c r="H570" s="480"/>
      <c r="I570" s="40"/>
      <c r="J570" s="148"/>
      <c r="K570" s="149"/>
      <c r="L570" s="35"/>
      <c r="M570" s="35"/>
      <c r="N570" s="35"/>
      <c r="O570" s="35"/>
      <c r="P570" s="35"/>
      <c r="Q570" s="35"/>
      <c r="R570" s="37"/>
    </row>
    <row r="571" spans="1:18" ht="63.75">
      <c r="A571" s="148">
        <v>40</v>
      </c>
      <c r="B571" s="183" t="s">
        <v>290</v>
      </c>
      <c r="C571" s="480"/>
      <c r="D571" s="480"/>
      <c r="E571" s="480"/>
      <c r="F571" s="480"/>
      <c r="G571" s="480"/>
      <c r="H571" s="480"/>
      <c r="I571" s="40"/>
      <c r="J571" s="148"/>
      <c r="K571" s="149"/>
      <c r="L571" s="35"/>
      <c r="M571" s="35"/>
      <c r="N571" s="35"/>
      <c r="O571" s="35"/>
      <c r="P571" s="35"/>
      <c r="Q571" s="35"/>
      <c r="R571" s="37"/>
    </row>
    <row r="572" spans="1:18" ht="63.75">
      <c r="A572" s="148">
        <v>41</v>
      </c>
      <c r="B572" s="157" t="s">
        <v>291</v>
      </c>
      <c r="C572" s="480"/>
      <c r="D572" s="480"/>
      <c r="E572" s="480"/>
      <c r="F572" s="480"/>
      <c r="G572" s="480"/>
      <c r="H572" s="480"/>
      <c r="I572" s="40"/>
      <c r="J572" s="148"/>
      <c r="K572" s="149"/>
      <c r="L572" s="35"/>
      <c r="M572" s="35"/>
      <c r="N572" s="35"/>
      <c r="O572" s="35"/>
      <c r="P572" s="35"/>
      <c r="Q572" s="35"/>
      <c r="R572" s="37"/>
    </row>
    <row r="573" spans="1:18" ht="63.75">
      <c r="A573" s="148">
        <v>42</v>
      </c>
      <c r="B573" s="157" t="s">
        <v>292</v>
      </c>
      <c r="C573" s="480"/>
      <c r="D573" s="480"/>
      <c r="E573" s="480"/>
      <c r="F573" s="480"/>
      <c r="G573" s="480"/>
      <c r="H573" s="480"/>
      <c r="I573" s="40"/>
      <c r="J573" s="148"/>
      <c r="K573" s="149"/>
      <c r="L573" s="35"/>
      <c r="M573" s="35"/>
      <c r="N573" s="35"/>
      <c r="O573" s="35"/>
      <c r="P573" s="35"/>
      <c r="Q573" s="35"/>
      <c r="R573" s="37"/>
    </row>
    <row r="574" spans="1:18" ht="63.75">
      <c r="A574" s="148">
        <v>43</v>
      </c>
      <c r="B574" s="157" t="s">
        <v>293</v>
      </c>
      <c r="C574" s="480"/>
      <c r="D574" s="480"/>
      <c r="E574" s="480"/>
      <c r="F574" s="480"/>
      <c r="G574" s="480"/>
      <c r="H574" s="480"/>
      <c r="I574" s="40"/>
      <c r="J574" s="148"/>
      <c r="K574" s="149"/>
      <c r="L574" s="35"/>
      <c r="M574" s="35"/>
      <c r="N574" s="35"/>
      <c r="O574" s="35"/>
      <c r="P574" s="35"/>
      <c r="Q574" s="35"/>
      <c r="R574" s="37"/>
    </row>
    <row r="575" spans="1:18" ht="63.75">
      <c r="A575" s="148">
        <v>44</v>
      </c>
      <c r="B575" s="158" t="s">
        <v>294</v>
      </c>
      <c r="C575" s="481"/>
      <c r="D575" s="481"/>
      <c r="E575" s="481"/>
      <c r="F575" s="481"/>
      <c r="G575" s="481"/>
      <c r="H575" s="481"/>
      <c r="I575" s="40"/>
      <c r="J575" s="148"/>
      <c r="K575" s="149"/>
      <c r="L575" s="35"/>
      <c r="M575" s="35"/>
      <c r="N575" s="35"/>
      <c r="O575" s="35"/>
      <c r="P575" s="35"/>
      <c r="Q575" s="35"/>
      <c r="R575" s="37"/>
    </row>
    <row r="576" spans="1:18" s="19" customFormat="1" ht="27.75" customHeight="1">
      <c r="A576" s="89"/>
      <c r="B576" s="90" t="s">
        <v>175</v>
      </c>
      <c r="C576" s="90"/>
      <c r="D576" s="90"/>
      <c r="E576" s="90">
        <v>3</v>
      </c>
      <c r="F576" s="91"/>
      <c r="G576" s="91"/>
      <c r="H576" s="91"/>
      <c r="I576" s="92"/>
      <c r="J576" s="91"/>
      <c r="K576" s="93"/>
      <c r="L576" s="94">
        <f>L9+L366+L484</f>
        <v>0</v>
      </c>
      <c r="M576" s="94">
        <f>M9+M366+M484</f>
        <v>4962.4742000000006</v>
      </c>
      <c r="N576" s="94">
        <f>N9+N366+N484</f>
        <v>42008.128700000001</v>
      </c>
      <c r="O576" s="94">
        <f>O9+O366+O484</f>
        <v>44417.933399999994</v>
      </c>
      <c r="P576" s="94"/>
      <c r="Q576" s="94">
        <f>O576+N576+M576+L576</f>
        <v>91388.536299999992</v>
      </c>
      <c r="R576" s="95"/>
    </row>
    <row r="577" spans="1:18" ht="22.5" customHeight="1">
      <c r="A577" s="583" t="s">
        <v>21</v>
      </c>
      <c r="B577" s="584"/>
      <c r="C577" s="584"/>
      <c r="D577" s="584"/>
      <c r="E577" s="584"/>
      <c r="F577" s="584"/>
      <c r="G577" s="584"/>
      <c r="H577" s="584"/>
      <c r="I577" s="584"/>
      <c r="J577" s="584"/>
      <c r="K577" s="584"/>
      <c r="L577" s="584"/>
      <c r="M577" s="584"/>
      <c r="N577" s="584"/>
      <c r="O577" s="584"/>
      <c r="P577" s="584"/>
      <c r="Q577" s="584"/>
      <c r="R577" s="585"/>
    </row>
    <row r="578" spans="1:18" ht="165.75">
      <c r="A578" s="13">
        <v>1</v>
      </c>
      <c r="B578" s="14"/>
      <c r="C578" s="14" t="s">
        <v>171</v>
      </c>
      <c r="D578" s="14" t="s">
        <v>15</v>
      </c>
      <c r="E578" s="14" t="s">
        <v>671</v>
      </c>
      <c r="F578" s="14" t="s">
        <v>465</v>
      </c>
      <c r="G578" s="14" t="s">
        <v>456</v>
      </c>
      <c r="H578" s="14" t="s">
        <v>19</v>
      </c>
      <c r="I578" s="9"/>
      <c r="J578" s="8"/>
      <c r="K578" s="10"/>
      <c r="L578" s="15">
        <f>L579+L587+L604+L626+L645+L668+L687+L711+L729+L749+L770+L790+L815+L844+L851+L862+L869+L889+L895+L900+L906+L911+L975+L983+L1002+L1010</f>
        <v>0</v>
      </c>
      <c r="M578" s="15">
        <v>0</v>
      </c>
      <c r="N578" s="15">
        <f>N579+N587+N604+N626+N645+N668+N687+N711+N729+N749+N770+N790+N815+N844+N851+N862+N1039+N869+N889+N895+N900+N906+N911+N975+N983+N1002+N1010</f>
        <v>15584.839</v>
      </c>
      <c r="O578" s="15">
        <f t="shared" ref="O578:Q578" si="203">O579+O587+O604+O626+O645+O668+O687+O711+O729+O749+O770+O790+O815+O844+O851+O862+O1039+O869+O889+O895+O900+O906+O911+O975+O983+O1002+O1010</f>
        <v>17818.246999999999</v>
      </c>
      <c r="P578" s="15"/>
      <c r="Q578" s="15">
        <f t="shared" si="203"/>
        <v>33403.086000000003</v>
      </c>
      <c r="R578" s="13"/>
    </row>
    <row r="579" spans="1:18" ht="12.75" customHeight="1">
      <c r="A579" s="495">
        <v>1</v>
      </c>
      <c r="B579" s="491" t="s">
        <v>219</v>
      </c>
      <c r="C579" s="479" t="s">
        <v>171</v>
      </c>
      <c r="D579" s="479" t="s">
        <v>15</v>
      </c>
      <c r="E579" s="479" t="s">
        <v>218</v>
      </c>
      <c r="F579" s="479" t="s">
        <v>172</v>
      </c>
      <c r="G579" s="479" t="s">
        <v>456</v>
      </c>
      <c r="H579" s="479" t="s">
        <v>186</v>
      </c>
      <c r="I579" s="201" t="s">
        <v>13</v>
      </c>
      <c r="J579" s="476">
        <v>112</v>
      </c>
      <c r="K579" s="10"/>
      <c r="L579" s="15">
        <f>L580+L585</f>
        <v>0</v>
      </c>
      <c r="M579" s="15">
        <v>0</v>
      </c>
      <c r="N579" s="15">
        <f t="shared" ref="N579:O579" si="204">N580+N585</f>
        <v>50.505000000000003</v>
      </c>
      <c r="O579" s="15">
        <f t="shared" si="204"/>
        <v>51.84</v>
      </c>
      <c r="P579" s="15"/>
      <c r="Q579" s="15">
        <f>L579+M579+N579+O579</f>
        <v>102.345</v>
      </c>
      <c r="R579" s="340"/>
    </row>
    <row r="580" spans="1:18" s="5" customFormat="1" ht="38.25">
      <c r="A580" s="496"/>
      <c r="B580" s="492"/>
      <c r="C580" s="480"/>
      <c r="D580" s="480"/>
      <c r="E580" s="480"/>
      <c r="F580" s="480"/>
      <c r="G580" s="480"/>
      <c r="H580" s="480"/>
      <c r="I580" s="116" t="s">
        <v>22</v>
      </c>
      <c r="J580" s="477"/>
      <c r="K580" s="113" t="s">
        <v>10</v>
      </c>
      <c r="L580" s="347">
        <f>L581+L582+L583+L584</f>
        <v>0</v>
      </c>
      <c r="M580" s="41">
        <v>0</v>
      </c>
      <c r="N580" s="41">
        <f t="shared" ref="N580:O580" si="205">N581+N582+N583+N584</f>
        <v>49.344000000000001</v>
      </c>
      <c r="O580" s="41">
        <f t="shared" si="205"/>
        <v>51.508000000000003</v>
      </c>
      <c r="P580" s="435"/>
      <c r="Q580" s="36">
        <f>L580+M580+N580+O580</f>
        <v>100.852</v>
      </c>
      <c r="R580" s="37"/>
    </row>
    <row r="581" spans="1:18" s="5" customFormat="1" ht="25.5">
      <c r="A581" s="496"/>
      <c r="B581" s="492"/>
      <c r="C581" s="480"/>
      <c r="D581" s="480"/>
      <c r="E581" s="480"/>
      <c r="F581" s="480"/>
      <c r="G581" s="480"/>
      <c r="H581" s="480"/>
      <c r="I581" s="117" t="s">
        <v>114</v>
      </c>
      <c r="J581" s="477"/>
      <c r="K581" s="112" t="s">
        <v>11</v>
      </c>
      <c r="L581" s="118">
        <v>0</v>
      </c>
      <c r="M581" s="47">
        <v>0</v>
      </c>
      <c r="N581" s="47">
        <v>0</v>
      </c>
      <c r="O581" s="47">
        <v>0</v>
      </c>
      <c r="P581" s="47"/>
      <c r="Q581" s="36">
        <f t="shared" ref="Q581:Q586" si="206">L581+M581+N581+O581</f>
        <v>0</v>
      </c>
      <c r="R581" s="37"/>
    </row>
    <row r="582" spans="1:18">
      <c r="A582" s="496"/>
      <c r="B582" s="492"/>
      <c r="C582" s="480"/>
      <c r="D582" s="480"/>
      <c r="E582" s="480"/>
      <c r="F582" s="480"/>
      <c r="G582" s="480"/>
      <c r="H582" s="480"/>
      <c r="I582" s="117" t="s">
        <v>16</v>
      </c>
      <c r="J582" s="477"/>
      <c r="K582" s="197" t="s">
        <v>12</v>
      </c>
      <c r="L582" s="118">
        <v>0</v>
      </c>
      <c r="M582" s="47">
        <v>0</v>
      </c>
      <c r="N582" s="227">
        <v>49.344000000000001</v>
      </c>
      <c r="O582" s="47">
        <v>51.508000000000003</v>
      </c>
      <c r="P582" s="47"/>
      <c r="Q582" s="36">
        <f t="shared" si="206"/>
        <v>100.852</v>
      </c>
      <c r="R582" s="340"/>
    </row>
    <row r="583" spans="1:18" ht="38.25">
      <c r="A583" s="496"/>
      <c r="B583" s="492"/>
      <c r="C583" s="480"/>
      <c r="D583" s="480"/>
      <c r="E583" s="480"/>
      <c r="F583" s="480"/>
      <c r="G583" s="480"/>
      <c r="H583" s="480"/>
      <c r="I583" s="117" t="s">
        <v>634</v>
      </c>
      <c r="J583" s="477"/>
      <c r="K583" s="112" t="s">
        <v>24</v>
      </c>
      <c r="L583" s="118">
        <v>0</v>
      </c>
      <c r="M583" s="47">
        <v>0</v>
      </c>
      <c r="N583" s="47">
        <v>0</v>
      </c>
      <c r="O583" s="47">
        <v>0</v>
      </c>
      <c r="P583" s="47"/>
      <c r="Q583" s="36">
        <f t="shared" si="206"/>
        <v>0</v>
      </c>
      <c r="R583" s="340"/>
    </row>
    <row r="584" spans="1:18" ht="38.25">
      <c r="A584" s="496"/>
      <c r="B584" s="492"/>
      <c r="C584" s="480"/>
      <c r="D584" s="480"/>
      <c r="E584" s="480"/>
      <c r="F584" s="480"/>
      <c r="G584" s="480"/>
      <c r="H584" s="480"/>
      <c r="I584" s="117" t="s">
        <v>18</v>
      </c>
      <c r="J584" s="477"/>
      <c r="K584" s="112" t="s">
        <v>17</v>
      </c>
      <c r="L584" s="118">
        <v>0</v>
      </c>
      <c r="M584" s="47">
        <v>0</v>
      </c>
      <c r="N584" s="47">
        <v>0</v>
      </c>
      <c r="O584" s="47">
        <v>0</v>
      </c>
      <c r="P584" s="47"/>
      <c r="Q584" s="36">
        <f t="shared" si="206"/>
        <v>0</v>
      </c>
      <c r="R584" s="340"/>
    </row>
    <row r="585" spans="1:18" s="5" customFormat="1" ht="25.5">
      <c r="A585" s="496"/>
      <c r="B585" s="492"/>
      <c r="C585" s="480"/>
      <c r="D585" s="480"/>
      <c r="E585" s="480"/>
      <c r="F585" s="480"/>
      <c r="G585" s="480"/>
      <c r="H585" s="480"/>
      <c r="I585" s="120" t="s">
        <v>25</v>
      </c>
      <c r="J585" s="477"/>
      <c r="K585" s="113" t="s">
        <v>26</v>
      </c>
      <c r="L585" s="347">
        <f>L586</f>
        <v>0</v>
      </c>
      <c r="M585" s="41">
        <v>0</v>
      </c>
      <c r="N585" s="41">
        <f>N586</f>
        <v>1.161</v>
      </c>
      <c r="O585" s="41">
        <f>O586</f>
        <v>0.33200000000000002</v>
      </c>
      <c r="P585" s="435"/>
      <c r="Q585" s="36">
        <f t="shared" si="206"/>
        <v>1.4930000000000001</v>
      </c>
      <c r="R585" s="37"/>
    </row>
    <row r="586" spans="1:18">
      <c r="A586" s="496"/>
      <c r="B586" s="492"/>
      <c r="C586" s="480"/>
      <c r="D586" s="480"/>
      <c r="E586" s="480"/>
      <c r="F586" s="480"/>
      <c r="G586" s="480"/>
      <c r="H586" s="480"/>
      <c r="I586" s="121" t="s">
        <v>16</v>
      </c>
      <c r="J586" s="477"/>
      <c r="K586" s="112" t="s">
        <v>12</v>
      </c>
      <c r="L586" s="119">
        <v>0</v>
      </c>
      <c r="M586" s="370">
        <v>0</v>
      </c>
      <c r="N586" s="370">
        <v>1.161</v>
      </c>
      <c r="O586" s="370">
        <v>0.33200000000000002</v>
      </c>
      <c r="P586" s="439"/>
      <c r="Q586" s="36">
        <f t="shared" si="206"/>
        <v>1.4930000000000001</v>
      </c>
      <c r="R586" s="340"/>
    </row>
    <row r="587" spans="1:18" ht="15" customHeight="1">
      <c r="A587" s="495">
        <v>2</v>
      </c>
      <c r="B587" s="491" t="s">
        <v>220</v>
      </c>
      <c r="C587" s="480"/>
      <c r="D587" s="480"/>
      <c r="E587" s="480"/>
      <c r="F587" s="480"/>
      <c r="G587" s="480"/>
      <c r="H587" s="480"/>
      <c r="I587" s="201" t="s">
        <v>13</v>
      </c>
      <c r="J587" s="476">
        <v>122</v>
      </c>
      <c r="K587" s="10"/>
      <c r="L587" s="15">
        <f>+L588+L593+L595+L600+L602</f>
        <v>0</v>
      </c>
      <c r="M587" s="15">
        <v>0</v>
      </c>
      <c r="N587" s="15">
        <f>+N588+N593+N595+N600+N602</f>
        <v>365.82599999999996</v>
      </c>
      <c r="O587" s="15">
        <f>+O588+O593+O595+O600+O602</f>
        <v>336.37599999999998</v>
      </c>
      <c r="P587" s="15"/>
      <c r="Q587" s="15">
        <f>L587+M587+N587+O587</f>
        <v>702.202</v>
      </c>
      <c r="R587" s="340"/>
    </row>
    <row r="588" spans="1:18" s="5" customFormat="1" ht="38.25">
      <c r="A588" s="496"/>
      <c r="B588" s="492"/>
      <c r="C588" s="480"/>
      <c r="D588" s="480"/>
      <c r="E588" s="480"/>
      <c r="F588" s="480"/>
      <c r="G588" s="480"/>
      <c r="H588" s="480"/>
      <c r="I588" s="116" t="s">
        <v>28</v>
      </c>
      <c r="J588" s="477"/>
      <c r="K588" s="113" t="s">
        <v>10</v>
      </c>
      <c r="L588" s="347">
        <f>SUM(L590:L590)+L589+L591+L592</f>
        <v>0</v>
      </c>
      <c r="M588" s="41">
        <v>0</v>
      </c>
      <c r="N588" s="41">
        <f t="shared" ref="N588:O588" si="207">SUM(N590:N590)+N589+N591+N592</f>
        <v>220.12</v>
      </c>
      <c r="O588" s="41">
        <f t="shared" si="207"/>
        <v>266.476</v>
      </c>
      <c r="P588" s="435"/>
      <c r="Q588" s="36">
        <f>L588+M588+N588+O588</f>
        <v>486.596</v>
      </c>
      <c r="R588" s="37"/>
    </row>
    <row r="589" spans="1:18" s="5" customFormat="1" ht="25.5">
      <c r="A589" s="496"/>
      <c r="B589" s="492"/>
      <c r="C589" s="480"/>
      <c r="D589" s="480"/>
      <c r="E589" s="480"/>
      <c r="F589" s="480"/>
      <c r="G589" s="480"/>
      <c r="H589" s="480"/>
      <c r="I589" s="117" t="s">
        <v>114</v>
      </c>
      <c r="J589" s="477"/>
      <c r="K589" s="112" t="s">
        <v>11</v>
      </c>
      <c r="L589" s="143">
        <v>0</v>
      </c>
      <c r="M589" s="371">
        <v>0</v>
      </c>
      <c r="N589" s="382">
        <v>0</v>
      </c>
      <c r="O589" s="35">
        <v>1.476</v>
      </c>
      <c r="P589" s="35"/>
      <c r="Q589" s="36">
        <f>L589+M589+N589+O589</f>
        <v>1.476</v>
      </c>
      <c r="R589" s="37"/>
    </row>
    <row r="590" spans="1:18">
      <c r="A590" s="496"/>
      <c r="B590" s="492"/>
      <c r="C590" s="480"/>
      <c r="D590" s="480"/>
      <c r="E590" s="480"/>
      <c r="F590" s="480"/>
      <c r="G590" s="480"/>
      <c r="H590" s="480"/>
      <c r="I590" s="117" t="s">
        <v>16</v>
      </c>
      <c r="J590" s="477"/>
      <c r="K590" s="198" t="s">
        <v>12</v>
      </c>
      <c r="L590" s="143">
        <v>0</v>
      </c>
      <c r="M590" s="372">
        <v>0</v>
      </c>
      <c r="N590" s="383">
        <v>220.12</v>
      </c>
      <c r="O590" s="47">
        <v>265</v>
      </c>
      <c r="P590" s="377"/>
      <c r="Q590" s="384">
        <f t="shared" ref="Q590:Q748" si="208">L590+M590+N590+O590</f>
        <v>485.12</v>
      </c>
      <c r="R590" s="340"/>
    </row>
    <row r="591" spans="1:18" ht="38.25">
      <c r="A591" s="496"/>
      <c r="B591" s="492"/>
      <c r="C591" s="480"/>
      <c r="D591" s="480"/>
      <c r="E591" s="480"/>
      <c r="F591" s="480"/>
      <c r="G591" s="480"/>
      <c r="H591" s="480"/>
      <c r="I591" s="117" t="s">
        <v>634</v>
      </c>
      <c r="J591" s="477"/>
      <c r="K591" s="198" t="s">
        <v>24</v>
      </c>
      <c r="L591" s="143">
        <v>0</v>
      </c>
      <c r="M591" s="371">
        <v>0</v>
      </c>
      <c r="N591" s="382">
        <v>0</v>
      </c>
      <c r="O591" s="35">
        <v>0</v>
      </c>
      <c r="P591" s="371"/>
      <c r="Q591" s="384">
        <f t="shared" si="208"/>
        <v>0</v>
      </c>
      <c r="R591" s="340"/>
    </row>
    <row r="592" spans="1:18" ht="38.25">
      <c r="A592" s="496"/>
      <c r="B592" s="492"/>
      <c r="C592" s="480"/>
      <c r="D592" s="480"/>
      <c r="E592" s="480"/>
      <c r="F592" s="480"/>
      <c r="G592" s="480"/>
      <c r="H592" s="480"/>
      <c r="I592" s="117" t="s">
        <v>18</v>
      </c>
      <c r="J592" s="477"/>
      <c r="K592" s="112" t="s">
        <v>17</v>
      </c>
      <c r="L592" s="143">
        <v>0</v>
      </c>
      <c r="M592" s="371">
        <v>0</v>
      </c>
      <c r="N592" s="382">
        <v>0</v>
      </c>
      <c r="O592" s="35">
        <v>0</v>
      </c>
      <c r="P592" s="371"/>
      <c r="Q592" s="384">
        <f t="shared" si="208"/>
        <v>0</v>
      </c>
      <c r="R592" s="340"/>
    </row>
    <row r="593" spans="1:18" s="5" customFormat="1" ht="25.5">
      <c r="A593" s="496"/>
      <c r="B593" s="492"/>
      <c r="C593" s="480"/>
      <c r="D593" s="480"/>
      <c r="E593" s="480"/>
      <c r="F593" s="480"/>
      <c r="G593" s="480"/>
      <c r="H593" s="480"/>
      <c r="I593" s="116" t="s">
        <v>25</v>
      </c>
      <c r="J593" s="477"/>
      <c r="K593" s="113" t="s">
        <v>26</v>
      </c>
      <c r="L593" s="347">
        <f>L594</f>
        <v>0</v>
      </c>
      <c r="M593" s="41">
        <v>0</v>
      </c>
      <c r="N593" s="41">
        <f>N594</f>
        <v>13.866</v>
      </c>
      <c r="O593" s="41">
        <f>O594</f>
        <v>9.5</v>
      </c>
      <c r="P593" s="435"/>
      <c r="Q593" s="36">
        <f t="shared" si="208"/>
        <v>23.366</v>
      </c>
      <c r="R593" s="37"/>
    </row>
    <row r="594" spans="1:18">
      <c r="A594" s="496"/>
      <c r="B594" s="492"/>
      <c r="C594" s="480"/>
      <c r="D594" s="480"/>
      <c r="E594" s="480"/>
      <c r="F594" s="480"/>
      <c r="G594" s="480"/>
      <c r="H594" s="480"/>
      <c r="I594" s="117" t="s">
        <v>16</v>
      </c>
      <c r="J594" s="477"/>
      <c r="K594" s="112" t="s">
        <v>12</v>
      </c>
      <c r="L594" s="119">
        <v>0</v>
      </c>
      <c r="M594" s="370">
        <v>0</v>
      </c>
      <c r="N594" s="370">
        <v>13.866</v>
      </c>
      <c r="O594" s="370">
        <v>9.5</v>
      </c>
      <c r="P594" s="439"/>
      <c r="Q594" s="36">
        <f t="shared" si="208"/>
        <v>23.366</v>
      </c>
      <c r="R594" s="340"/>
    </row>
    <row r="595" spans="1:18" s="5" customFormat="1" ht="25.5">
      <c r="A595" s="496"/>
      <c r="B595" s="492"/>
      <c r="C595" s="480"/>
      <c r="D595" s="480"/>
      <c r="E595" s="480"/>
      <c r="F595" s="480"/>
      <c r="G595" s="480"/>
      <c r="H595" s="480"/>
      <c r="I595" s="116" t="s">
        <v>30</v>
      </c>
      <c r="J595" s="477"/>
      <c r="K595" s="113" t="s">
        <v>27</v>
      </c>
      <c r="L595" s="347">
        <f>L596+L597+L598+L599</f>
        <v>0</v>
      </c>
      <c r="M595" s="41">
        <v>0</v>
      </c>
      <c r="N595" s="41">
        <f t="shared" ref="N595:O595" si="209">N596+N597+N598+N599</f>
        <v>20.306999999999999</v>
      </c>
      <c r="O595" s="41">
        <f t="shared" si="209"/>
        <v>22.4</v>
      </c>
      <c r="P595" s="435"/>
      <c r="Q595" s="36">
        <f t="shared" si="208"/>
        <v>42.706999999999994</v>
      </c>
      <c r="R595" s="37"/>
    </row>
    <row r="596" spans="1:18" s="5" customFormat="1" ht="25.5">
      <c r="A596" s="496"/>
      <c r="B596" s="492"/>
      <c r="C596" s="480"/>
      <c r="D596" s="480"/>
      <c r="E596" s="480"/>
      <c r="F596" s="480"/>
      <c r="G596" s="480"/>
      <c r="H596" s="480"/>
      <c r="I596" s="117" t="s">
        <v>114</v>
      </c>
      <c r="J596" s="477"/>
      <c r="K596" s="112" t="s">
        <v>11</v>
      </c>
      <c r="L596" s="118">
        <v>0</v>
      </c>
      <c r="M596" s="47">
        <v>0</v>
      </c>
      <c r="N596" s="47">
        <v>0</v>
      </c>
      <c r="O596" s="47">
        <v>0</v>
      </c>
      <c r="P596" s="47"/>
      <c r="Q596" s="36">
        <f t="shared" si="208"/>
        <v>0</v>
      </c>
      <c r="R596" s="37"/>
    </row>
    <row r="597" spans="1:18">
      <c r="A597" s="496"/>
      <c r="B597" s="492"/>
      <c r="C597" s="480"/>
      <c r="D597" s="480"/>
      <c r="E597" s="480"/>
      <c r="F597" s="480"/>
      <c r="G597" s="480"/>
      <c r="H597" s="480"/>
      <c r="I597" s="117" t="s">
        <v>16</v>
      </c>
      <c r="J597" s="477"/>
      <c r="K597" s="198" t="s">
        <v>12</v>
      </c>
      <c r="L597" s="200">
        <v>0</v>
      </c>
      <c r="M597" s="373">
        <v>0</v>
      </c>
      <c r="N597" s="373">
        <v>20.306999999999999</v>
      </c>
      <c r="O597" s="373">
        <v>22.4</v>
      </c>
      <c r="P597" s="439"/>
      <c r="Q597" s="36">
        <f t="shared" si="208"/>
        <v>42.706999999999994</v>
      </c>
      <c r="R597" s="340"/>
    </row>
    <row r="598" spans="1:18" ht="38.25">
      <c r="A598" s="496"/>
      <c r="B598" s="492"/>
      <c r="C598" s="480"/>
      <c r="D598" s="480"/>
      <c r="E598" s="480"/>
      <c r="F598" s="480"/>
      <c r="G598" s="480"/>
      <c r="H598" s="480"/>
      <c r="I598" s="117" t="s">
        <v>31</v>
      </c>
      <c r="J598" s="477"/>
      <c r="K598" s="198" t="s">
        <v>36</v>
      </c>
      <c r="L598" s="118">
        <v>0</v>
      </c>
      <c r="M598" s="47">
        <v>0</v>
      </c>
      <c r="N598" s="47">
        <v>0</v>
      </c>
      <c r="O598" s="47">
        <v>0</v>
      </c>
      <c r="P598" s="47"/>
      <c r="Q598" s="36">
        <f t="shared" si="208"/>
        <v>0</v>
      </c>
      <c r="R598" s="340"/>
    </row>
    <row r="599" spans="1:18" ht="38.25">
      <c r="A599" s="496"/>
      <c r="B599" s="492"/>
      <c r="C599" s="480"/>
      <c r="D599" s="480"/>
      <c r="E599" s="480"/>
      <c r="F599" s="480"/>
      <c r="G599" s="480"/>
      <c r="H599" s="480"/>
      <c r="I599" s="117" t="s">
        <v>18</v>
      </c>
      <c r="J599" s="477"/>
      <c r="K599" s="198" t="s">
        <v>17</v>
      </c>
      <c r="L599" s="118">
        <v>0</v>
      </c>
      <c r="M599" s="47">
        <v>0</v>
      </c>
      <c r="N599" s="47">
        <v>0</v>
      </c>
      <c r="O599" s="47">
        <v>0</v>
      </c>
      <c r="P599" s="47"/>
      <c r="Q599" s="36">
        <f t="shared" si="208"/>
        <v>0</v>
      </c>
      <c r="R599" s="340"/>
    </row>
    <row r="600" spans="1:18" s="5" customFormat="1" ht="51">
      <c r="A600" s="496"/>
      <c r="B600" s="492"/>
      <c r="C600" s="480"/>
      <c r="D600" s="480"/>
      <c r="E600" s="480"/>
      <c r="F600" s="480"/>
      <c r="G600" s="480"/>
      <c r="H600" s="480"/>
      <c r="I600" s="116" t="s">
        <v>32</v>
      </c>
      <c r="J600" s="477"/>
      <c r="K600" s="113" t="s">
        <v>38</v>
      </c>
      <c r="L600" s="347">
        <f>L601</f>
        <v>0</v>
      </c>
      <c r="M600" s="41">
        <v>0</v>
      </c>
      <c r="N600" s="41">
        <f>N601</f>
        <v>108.788</v>
      </c>
      <c r="O600" s="41">
        <f t="shared" ref="O600" si="210">O601</f>
        <v>35.4</v>
      </c>
      <c r="P600" s="435"/>
      <c r="Q600" s="36">
        <f t="shared" si="208"/>
        <v>144.18799999999999</v>
      </c>
      <c r="R600" s="37"/>
    </row>
    <row r="601" spans="1:18">
      <c r="A601" s="496"/>
      <c r="B601" s="492"/>
      <c r="C601" s="480"/>
      <c r="D601" s="480"/>
      <c r="E601" s="480"/>
      <c r="F601" s="480"/>
      <c r="G601" s="480"/>
      <c r="H601" s="480"/>
      <c r="I601" s="117" t="s">
        <v>16</v>
      </c>
      <c r="J601" s="477"/>
      <c r="K601" s="197" t="s">
        <v>12</v>
      </c>
      <c r="L601" s="125">
        <v>0</v>
      </c>
      <c r="M601" s="374">
        <v>0</v>
      </c>
      <c r="N601" s="374">
        <v>108.788</v>
      </c>
      <c r="O601" s="35">
        <v>35.4</v>
      </c>
      <c r="P601" s="35"/>
      <c r="Q601" s="36">
        <f t="shared" si="208"/>
        <v>144.18799999999999</v>
      </c>
      <c r="R601" s="340"/>
    </row>
    <row r="602" spans="1:18" ht="89.25">
      <c r="A602" s="496"/>
      <c r="B602" s="492"/>
      <c r="C602" s="480"/>
      <c r="D602" s="480"/>
      <c r="E602" s="480"/>
      <c r="F602" s="480"/>
      <c r="G602" s="480"/>
      <c r="H602" s="480"/>
      <c r="I602" s="116" t="s">
        <v>33</v>
      </c>
      <c r="J602" s="477"/>
      <c r="K602" s="113" t="s">
        <v>39</v>
      </c>
      <c r="L602" s="85">
        <f>L603</f>
        <v>0</v>
      </c>
      <c r="M602" s="36">
        <v>0</v>
      </c>
      <c r="N602" s="36">
        <f>N603</f>
        <v>2.7450000000000001</v>
      </c>
      <c r="O602" s="36">
        <f t="shared" ref="O602" si="211">O603</f>
        <v>2.6</v>
      </c>
      <c r="P602" s="36"/>
      <c r="Q602" s="36">
        <f t="shared" si="208"/>
        <v>5.3450000000000006</v>
      </c>
      <c r="R602" s="340"/>
    </row>
    <row r="603" spans="1:18">
      <c r="A603" s="496"/>
      <c r="B603" s="492"/>
      <c r="C603" s="480"/>
      <c r="D603" s="480"/>
      <c r="E603" s="480"/>
      <c r="F603" s="480"/>
      <c r="G603" s="480"/>
      <c r="H603" s="480"/>
      <c r="I603" s="117" t="s">
        <v>16</v>
      </c>
      <c r="J603" s="477"/>
      <c r="K603" s="112" t="s">
        <v>12</v>
      </c>
      <c r="L603" s="118">
        <v>0</v>
      </c>
      <c r="M603" s="47">
        <v>0</v>
      </c>
      <c r="N603" s="47">
        <v>2.7450000000000001</v>
      </c>
      <c r="O603" s="47">
        <v>2.6</v>
      </c>
      <c r="P603" s="47"/>
      <c r="Q603" s="36">
        <f t="shared" si="208"/>
        <v>5.3450000000000006</v>
      </c>
      <c r="R603" s="340"/>
    </row>
    <row r="604" spans="1:18" ht="12.75" customHeight="1">
      <c r="A604" s="497">
        <v>3</v>
      </c>
      <c r="B604" s="515" t="s">
        <v>405</v>
      </c>
      <c r="C604" s="480"/>
      <c r="D604" s="480"/>
      <c r="E604" s="480"/>
      <c r="F604" s="480"/>
      <c r="G604" s="480"/>
      <c r="H604" s="480"/>
      <c r="I604" s="201" t="s">
        <v>13</v>
      </c>
      <c r="J604" s="476">
        <v>122</v>
      </c>
      <c r="K604" s="10"/>
      <c r="L604" s="15">
        <f>L605+L609+L611+L613+L615+L618+L621+L624</f>
        <v>0</v>
      </c>
      <c r="M604" s="15">
        <v>0</v>
      </c>
      <c r="N604" s="15">
        <f>N605+N609+N611+N613+N615+N618+N621+N624</f>
        <v>93.951999999999984</v>
      </c>
      <c r="O604" s="15">
        <f>O605+O609+O611+O613+O615+O618+O621+O624</f>
        <v>219.79499999999999</v>
      </c>
      <c r="P604" s="15"/>
      <c r="Q604" s="15">
        <f t="shared" si="208"/>
        <v>313.74699999999996</v>
      </c>
      <c r="R604" s="340"/>
    </row>
    <row r="605" spans="1:18" ht="51">
      <c r="A605" s="497"/>
      <c r="B605" s="515"/>
      <c r="C605" s="480"/>
      <c r="D605" s="480"/>
      <c r="E605" s="480"/>
      <c r="F605" s="480"/>
      <c r="G605" s="480"/>
      <c r="H605" s="480"/>
      <c r="I605" s="34" t="s">
        <v>121</v>
      </c>
      <c r="J605" s="477"/>
      <c r="K605" s="346" t="s">
        <v>10</v>
      </c>
      <c r="L605" s="85">
        <f>L606+L607+L608</f>
        <v>0</v>
      </c>
      <c r="M605" s="36">
        <v>0</v>
      </c>
      <c r="N605" s="36">
        <f>N606+N607+N608</f>
        <v>55.356999999999999</v>
      </c>
      <c r="O605" s="36">
        <f t="shared" ref="O605" si="212">O606+O607+O608</f>
        <v>57.265000000000001</v>
      </c>
      <c r="P605" s="36"/>
      <c r="Q605" s="36">
        <f t="shared" si="208"/>
        <v>112.622</v>
      </c>
      <c r="R605" s="37"/>
    </row>
    <row r="606" spans="1:18" ht="25.5">
      <c r="A606" s="497"/>
      <c r="B606" s="515"/>
      <c r="C606" s="480"/>
      <c r="D606" s="480"/>
      <c r="E606" s="480"/>
      <c r="F606" s="480"/>
      <c r="G606" s="480"/>
      <c r="H606" s="480"/>
      <c r="I606" s="117" t="s">
        <v>114</v>
      </c>
      <c r="J606" s="477"/>
      <c r="K606" s="112" t="s">
        <v>11</v>
      </c>
      <c r="L606" s="118">
        <v>0</v>
      </c>
      <c r="M606" s="35">
        <v>0</v>
      </c>
      <c r="N606" s="47">
        <v>0</v>
      </c>
      <c r="O606" s="47">
        <v>0</v>
      </c>
      <c r="P606" s="47"/>
      <c r="Q606" s="36">
        <f t="shared" si="208"/>
        <v>0</v>
      </c>
      <c r="R606" s="37"/>
    </row>
    <row r="607" spans="1:18">
      <c r="A607" s="497"/>
      <c r="B607" s="515"/>
      <c r="C607" s="480"/>
      <c r="D607" s="480"/>
      <c r="E607" s="480"/>
      <c r="F607" s="480"/>
      <c r="G607" s="480"/>
      <c r="H607" s="480"/>
      <c r="I607" s="64" t="s">
        <v>16</v>
      </c>
      <c r="J607" s="477"/>
      <c r="K607" s="198" t="s">
        <v>12</v>
      </c>
      <c r="L607" s="118">
        <v>0</v>
      </c>
      <c r="M607" s="47">
        <v>0</v>
      </c>
      <c r="N607" s="227">
        <v>55.356999999999999</v>
      </c>
      <c r="O607" s="227">
        <v>57.265000000000001</v>
      </c>
      <c r="P607" s="227"/>
      <c r="Q607" s="36">
        <f t="shared" si="208"/>
        <v>112.622</v>
      </c>
      <c r="R607" s="340"/>
    </row>
    <row r="608" spans="1:18" ht="38.25">
      <c r="A608" s="497"/>
      <c r="B608" s="515"/>
      <c r="C608" s="480"/>
      <c r="D608" s="480"/>
      <c r="E608" s="480"/>
      <c r="F608" s="480"/>
      <c r="G608" s="480"/>
      <c r="H608" s="480"/>
      <c r="I608" s="117" t="s">
        <v>18</v>
      </c>
      <c r="J608" s="477"/>
      <c r="K608" s="198" t="s">
        <v>17</v>
      </c>
      <c r="L608" s="118">
        <v>0</v>
      </c>
      <c r="M608" s="47">
        <v>0</v>
      </c>
      <c r="N608" s="47">
        <v>0</v>
      </c>
      <c r="O608" s="47">
        <v>0</v>
      </c>
      <c r="P608" s="47"/>
      <c r="Q608" s="36">
        <f t="shared" si="208"/>
        <v>0</v>
      </c>
      <c r="R608" s="340"/>
    </row>
    <row r="609" spans="1:18" ht="25.5">
      <c r="A609" s="497"/>
      <c r="B609" s="515"/>
      <c r="C609" s="480"/>
      <c r="D609" s="480"/>
      <c r="E609" s="480"/>
      <c r="F609" s="480"/>
      <c r="G609" s="480"/>
      <c r="H609" s="480"/>
      <c r="I609" s="59" t="s">
        <v>432</v>
      </c>
      <c r="J609" s="477"/>
      <c r="K609" s="346" t="s">
        <v>38</v>
      </c>
      <c r="L609" s="85">
        <f>L610</f>
        <v>0</v>
      </c>
      <c r="M609" s="36">
        <v>0</v>
      </c>
      <c r="N609" s="36">
        <f t="shared" ref="N609:O609" si="213">N610</f>
        <v>3.5000000000000003E-2</v>
      </c>
      <c r="O609" s="36">
        <f t="shared" si="213"/>
        <v>0.05</v>
      </c>
      <c r="P609" s="36"/>
      <c r="Q609" s="36">
        <f t="shared" si="208"/>
        <v>8.5000000000000006E-2</v>
      </c>
      <c r="R609" s="37"/>
    </row>
    <row r="610" spans="1:18">
      <c r="A610" s="497"/>
      <c r="B610" s="515"/>
      <c r="C610" s="480"/>
      <c r="D610" s="480"/>
      <c r="E610" s="480"/>
      <c r="F610" s="480"/>
      <c r="G610" s="480"/>
      <c r="H610" s="480"/>
      <c r="I610" s="64" t="s">
        <v>16</v>
      </c>
      <c r="J610" s="477"/>
      <c r="K610" s="198" t="s">
        <v>12</v>
      </c>
      <c r="L610" s="83">
        <v>0</v>
      </c>
      <c r="M610" s="47">
        <v>0</v>
      </c>
      <c r="N610" s="227">
        <v>3.5000000000000003E-2</v>
      </c>
      <c r="O610" s="227">
        <v>0.05</v>
      </c>
      <c r="P610" s="227"/>
      <c r="Q610" s="36">
        <f t="shared" si="208"/>
        <v>8.5000000000000006E-2</v>
      </c>
      <c r="R610" s="340"/>
    </row>
    <row r="611" spans="1:18" ht="25.5">
      <c r="A611" s="497"/>
      <c r="B611" s="515"/>
      <c r="C611" s="480"/>
      <c r="D611" s="480"/>
      <c r="E611" s="480"/>
      <c r="F611" s="480"/>
      <c r="G611" s="480"/>
      <c r="H611" s="480"/>
      <c r="I611" s="59" t="s">
        <v>122</v>
      </c>
      <c r="J611" s="477"/>
      <c r="K611" s="346" t="s">
        <v>44</v>
      </c>
      <c r="L611" s="85">
        <f>L612</f>
        <v>0</v>
      </c>
      <c r="M611" s="36">
        <v>0</v>
      </c>
      <c r="N611" s="36">
        <f t="shared" ref="N611:O611" si="214">N612</f>
        <v>33.243000000000002</v>
      </c>
      <c r="O611" s="36">
        <f t="shared" si="214"/>
        <v>32.576000000000001</v>
      </c>
      <c r="P611" s="36"/>
      <c r="Q611" s="36">
        <f t="shared" si="208"/>
        <v>65.819000000000003</v>
      </c>
      <c r="R611" s="37"/>
    </row>
    <row r="612" spans="1:18">
      <c r="A612" s="497"/>
      <c r="B612" s="515"/>
      <c r="C612" s="480"/>
      <c r="D612" s="480"/>
      <c r="E612" s="480"/>
      <c r="F612" s="480"/>
      <c r="G612" s="480"/>
      <c r="H612" s="480"/>
      <c r="I612" s="64" t="s">
        <v>16</v>
      </c>
      <c r="J612" s="477"/>
      <c r="K612" s="198" t="s">
        <v>12</v>
      </c>
      <c r="L612" s="83">
        <v>0</v>
      </c>
      <c r="M612" s="47">
        <v>0</v>
      </c>
      <c r="N612" s="227">
        <v>33.243000000000002</v>
      </c>
      <c r="O612" s="227">
        <v>32.576000000000001</v>
      </c>
      <c r="P612" s="227"/>
      <c r="Q612" s="36">
        <f t="shared" si="208"/>
        <v>65.819000000000003</v>
      </c>
      <c r="R612" s="340"/>
    </row>
    <row r="613" spans="1:18" ht="25.5">
      <c r="A613" s="497"/>
      <c r="B613" s="515"/>
      <c r="C613" s="480"/>
      <c r="D613" s="480"/>
      <c r="E613" s="480"/>
      <c r="F613" s="480"/>
      <c r="G613" s="480"/>
      <c r="H613" s="480"/>
      <c r="I613" s="59" t="s">
        <v>123</v>
      </c>
      <c r="J613" s="477"/>
      <c r="K613" s="346" t="s">
        <v>40</v>
      </c>
      <c r="L613" s="85">
        <f>L614</f>
        <v>0</v>
      </c>
      <c r="M613" s="36">
        <v>0</v>
      </c>
      <c r="N613" s="36">
        <f t="shared" ref="N613:O613" si="215">N614</f>
        <v>1</v>
      </c>
      <c r="O613" s="36">
        <f t="shared" si="215"/>
        <v>3</v>
      </c>
      <c r="P613" s="36"/>
      <c r="Q613" s="36">
        <f t="shared" si="208"/>
        <v>4</v>
      </c>
      <c r="R613" s="37"/>
    </row>
    <row r="614" spans="1:18">
      <c r="A614" s="497"/>
      <c r="B614" s="515"/>
      <c r="C614" s="480"/>
      <c r="D614" s="480"/>
      <c r="E614" s="480"/>
      <c r="F614" s="480"/>
      <c r="G614" s="480"/>
      <c r="H614" s="480"/>
      <c r="I614" s="64" t="s">
        <v>16</v>
      </c>
      <c r="J614" s="477"/>
      <c r="K614" s="198" t="s">
        <v>12</v>
      </c>
      <c r="L614" s="83">
        <v>0</v>
      </c>
      <c r="M614" s="47">
        <v>0</v>
      </c>
      <c r="N614" s="227">
        <v>1</v>
      </c>
      <c r="O614" s="227">
        <v>3</v>
      </c>
      <c r="P614" s="227"/>
      <c r="Q614" s="36">
        <f t="shared" si="208"/>
        <v>4</v>
      </c>
      <c r="R614" s="340"/>
    </row>
    <row r="615" spans="1:18" ht="25.5">
      <c r="A615" s="497"/>
      <c r="B615" s="515"/>
      <c r="C615" s="480"/>
      <c r="D615" s="480"/>
      <c r="E615" s="480"/>
      <c r="F615" s="480"/>
      <c r="G615" s="480"/>
      <c r="H615" s="480"/>
      <c r="I615" s="67" t="s">
        <v>124</v>
      </c>
      <c r="J615" s="477"/>
      <c r="K615" s="346" t="s">
        <v>11</v>
      </c>
      <c r="L615" s="85">
        <f>L616+L617</f>
        <v>0</v>
      </c>
      <c r="M615" s="36">
        <v>0</v>
      </c>
      <c r="N615" s="36">
        <f t="shared" ref="N615:O615" si="216">N616+N617</f>
        <v>3.3359999999999999</v>
      </c>
      <c r="O615" s="36">
        <f t="shared" si="216"/>
        <v>52.733000000000004</v>
      </c>
      <c r="P615" s="36"/>
      <c r="Q615" s="36">
        <f t="shared" si="208"/>
        <v>56.069000000000003</v>
      </c>
      <c r="R615" s="37"/>
    </row>
    <row r="616" spans="1:18">
      <c r="A616" s="497"/>
      <c r="B616" s="515"/>
      <c r="C616" s="480"/>
      <c r="D616" s="480"/>
      <c r="E616" s="480"/>
      <c r="F616" s="480"/>
      <c r="G616" s="480"/>
      <c r="H616" s="480"/>
      <c r="I616" s="64" t="s">
        <v>16</v>
      </c>
      <c r="J616" s="477"/>
      <c r="K616" s="198" t="s">
        <v>12</v>
      </c>
      <c r="L616" s="83">
        <v>0</v>
      </c>
      <c r="M616" s="47">
        <v>0</v>
      </c>
      <c r="N616" s="227">
        <v>3.3359999999999999</v>
      </c>
      <c r="O616" s="227">
        <v>21.817</v>
      </c>
      <c r="P616" s="227"/>
      <c r="Q616" s="36">
        <f t="shared" si="208"/>
        <v>25.152999999999999</v>
      </c>
      <c r="R616" s="340"/>
    </row>
    <row r="617" spans="1:18" ht="25.5">
      <c r="A617" s="497"/>
      <c r="B617" s="515"/>
      <c r="C617" s="480"/>
      <c r="D617" s="480"/>
      <c r="E617" s="480"/>
      <c r="F617" s="480"/>
      <c r="G617" s="480"/>
      <c r="H617" s="480"/>
      <c r="I617" s="64" t="s">
        <v>126</v>
      </c>
      <c r="J617" s="477"/>
      <c r="K617" s="198" t="s">
        <v>127</v>
      </c>
      <c r="L617" s="83">
        <v>0</v>
      </c>
      <c r="M617" s="47">
        <v>0</v>
      </c>
      <c r="N617" s="227">
        <v>0</v>
      </c>
      <c r="O617" s="227">
        <v>30.916</v>
      </c>
      <c r="P617" s="227"/>
      <c r="Q617" s="36">
        <f t="shared" si="208"/>
        <v>30.916</v>
      </c>
      <c r="R617" s="340"/>
    </row>
    <row r="618" spans="1:18" ht="51">
      <c r="A618" s="497"/>
      <c r="B618" s="515"/>
      <c r="C618" s="480"/>
      <c r="D618" s="480"/>
      <c r="E618" s="480"/>
      <c r="F618" s="480"/>
      <c r="G618" s="480"/>
      <c r="H618" s="480"/>
      <c r="I618" s="67" t="s">
        <v>125</v>
      </c>
      <c r="J618" s="477"/>
      <c r="K618" s="346" t="s">
        <v>45</v>
      </c>
      <c r="L618" s="85">
        <f>L619+L620</f>
        <v>0</v>
      </c>
      <c r="M618" s="36">
        <v>0</v>
      </c>
      <c r="N618" s="36">
        <f t="shared" ref="N618:O618" si="217">N619+N620</f>
        <v>0</v>
      </c>
      <c r="O618" s="36">
        <f t="shared" si="217"/>
        <v>71.920999999999992</v>
      </c>
      <c r="P618" s="36"/>
      <c r="Q618" s="36">
        <f t="shared" si="208"/>
        <v>71.920999999999992</v>
      </c>
      <c r="R618" s="37"/>
    </row>
    <row r="619" spans="1:18">
      <c r="A619" s="497"/>
      <c r="B619" s="515"/>
      <c r="C619" s="480"/>
      <c r="D619" s="480"/>
      <c r="E619" s="480"/>
      <c r="F619" s="480"/>
      <c r="G619" s="480"/>
      <c r="H619" s="480"/>
      <c r="I619" s="64" t="s">
        <v>16</v>
      </c>
      <c r="J619" s="477"/>
      <c r="K619" s="198" t="s">
        <v>12</v>
      </c>
      <c r="L619" s="83">
        <v>0</v>
      </c>
      <c r="M619" s="47">
        <v>0</v>
      </c>
      <c r="N619" s="227">
        <v>0</v>
      </c>
      <c r="O619" s="227">
        <v>36.973999999999997</v>
      </c>
      <c r="P619" s="227"/>
      <c r="Q619" s="36">
        <f t="shared" si="208"/>
        <v>36.973999999999997</v>
      </c>
      <c r="R619" s="340"/>
    </row>
    <row r="620" spans="1:18" ht="25.5">
      <c r="A620" s="497"/>
      <c r="B620" s="515"/>
      <c r="C620" s="480"/>
      <c r="D620" s="480"/>
      <c r="E620" s="480"/>
      <c r="F620" s="480"/>
      <c r="G620" s="480"/>
      <c r="H620" s="480"/>
      <c r="I620" s="64" t="s">
        <v>126</v>
      </c>
      <c r="J620" s="477"/>
      <c r="K620" s="198" t="s">
        <v>127</v>
      </c>
      <c r="L620" s="83">
        <v>0</v>
      </c>
      <c r="M620" s="47">
        <v>0</v>
      </c>
      <c r="N620" s="227">
        <v>0</v>
      </c>
      <c r="O620" s="227">
        <v>34.947000000000003</v>
      </c>
      <c r="P620" s="227"/>
      <c r="Q620" s="36">
        <f t="shared" si="208"/>
        <v>34.947000000000003</v>
      </c>
      <c r="R620" s="340"/>
    </row>
    <row r="621" spans="1:18" ht="25.5">
      <c r="A621" s="497"/>
      <c r="B621" s="515"/>
      <c r="C621" s="480"/>
      <c r="D621" s="480"/>
      <c r="E621" s="480"/>
      <c r="F621" s="480"/>
      <c r="G621" s="480"/>
      <c r="H621" s="480"/>
      <c r="I621" s="116" t="s">
        <v>25</v>
      </c>
      <c r="J621" s="477"/>
      <c r="K621" s="346" t="s">
        <v>47</v>
      </c>
      <c r="L621" s="85">
        <f>L622+L623</f>
        <v>0</v>
      </c>
      <c r="M621" s="36">
        <v>0</v>
      </c>
      <c r="N621" s="36">
        <f t="shared" ref="N621:O621" si="218">N622+N623</f>
        <v>0.94599999999999995</v>
      </c>
      <c r="O621" s="36">
        <f t="shared" si="218"/>
        <v>2.2000000000000002</v>
      </c>
      <c r="P621" s="36"/>
      <c r="Q621" s="36">
        <f t="shared" si="208"/>
        <v>3.1459999999999999</v>
      </c>
      <c r="R621" s="340"/>
    </row>
    <row r="622" spans="1:18">
      <c r="A622" s="497"/>
      <c r="B622" s="515"/>
      <c r="C622" s="480"/>
      <c r="D622" s="480"/>
      <c r="E622" s="480"/>
      <c r="F622" s="480"/>
      <c r="G622" s="480"/>
      <c r="H622" s="480"/>
      <c r="I622" s="64" t="s">
        <v>16</v>
      </c>
      <c r="J622" s="477"/>
      <c r="K622" s="198" t="s">
        <v>12</v>
      </c>
      <c r="L622" s="83">
        <v>0</v>
      </c>
      <c r="M622" s="47">
        <v>0</v>
      </c>
      <c r="N622" s="227">
        <v>0.94599999999999995</v>
      </c>
      <c r="O622" s="227">
        <v>2.2000000000000002</v>
      </c>
      <c r="P622" s="227"/>
      <c r="Q622" s="36">
        <f t="shared" si="208"/>
        <v>3.1459999999999999</v>
      </c>
      <c r="R622" s="340"/>
    </row>
    <row r="623" spans="1:18" ht="25.5">
      <c r="A623" s="497"/>
      <c r="B623" s="515"/>
      <c r="C623" s="480"/>
      <c r="D623" s="480"/>
      <c r="E623" s="480"/>
      <c r="F623" s="480"/>
      <c r="G623" s="480"/>
      <c r="H623" s="480"/>
      <c r="I623" s="64" t="s">
        <v>126</v>
      </c>
      <c r="J623" s="477"/>
      <c r="K623" s="198" t="s">
        <v>127</v>
      </c>
      <c r="L623" s="110">
        <v>0</v>
      </c>
      <c r="M623" s="47">
        <v>0</v>
      </c>
      <c r="N623" s="227">
        <v>0</v>
      </c>
      <c r="O623" s="227">
        <v>0</v>
      </c>
      <c r="P623" s="227"/>
      <c r="Q623" s="36">
        <f t="shared" si="208"/>
        <v>0</v>
      </c>
      <c r="R623" s="340"/>
    </row>
    <row r="624" spans="1:18" ht="38.25">
      <c r="A624" s="497"/>
      <c r="B624" s="515"/>
      <c r="C624" s="480"/>
      <c r="D624" s="480"/>
      <c r="E624" s="480"/>
      <c r="F624" s="480"/>
      <c r="G624" s="480"/>
      <c r="H624" s="480"/>
      <c r="I624" s="116" t="s">
        <v>433</v>
      </c>
      <c r="J624" s="477"/>
      <c r="K624" s="346" t="s">
        <v>35</v>
      </c>
      <c r="L624" s="85">
        <f>L625</f>
        <v>0</v>
      </c>
      <c r="M624" s="41">
        <v>0</v>
      </c>
      <c r="N624" s="36">
        <f t="shared" ref="N624:O624" si="219">N625</f>
        <v>3.5000000000000003E-2</v>
      </c>
      <c r="O624" s="36">
        <f t="shared" si="219"/>
        <v>0.05</v>
      </c>
      <c r="P624" s="36"/>
      <c r="Q624" s="36">
        <f t="shared" si="208"/>
        <v>8.5000000000000006E-2</v>
      </c>
      <c r="R624" s="37"/>
    </row>
    <row r="625" spans="1:18">
      <c r="A625" s="497"/>
      <c r="B625" s="515"/>
      <c r="C625" s="480"/>
      <c r="D625" s="480"/>
      <c r="E625" s="480"/>
      <c r="F625" s="480"/>
      <c r="G625" s="480"/>
      <c r="H625" s="480"/>
      <c r="I625" s="64" t="s">
        <v>16</v>
      </c>
      <c r="J625" s="477"/>
      <c r="K625" s="198" t="s">
        <v>12</v>
      </c>
      <c r="L625" s="83">
        <v>0</v>
      </c>
      <c r="M625" s="47">
        <v>0</v>
      </c>
      <c r="N625" s="227">
        <v>3.5000000000000003E-2</v>
      </c>
      <c r="O625" s="227">
        <v>0.05</v>
      </c>
      <c r="P625" s="227"/>
      <c r="Q625" s="36">
        <f t="shared" si="208"/>
        <v>8.5000000000000006E-2</v>
      </c>
      <c r="R625" s="340"/>
    </row>
    <row r="626" spans="1:18" ht="12.75" customHeight="1">
      <c r="A626" s="497">
        <v>4</v>
      </c>
      <c r="B626" s="491" t="s">
        <v>406</v>
      </c>
      <c r="C626" s="480"/>
      <c r="D626" s="480"/>
      <c r="E626" s="480"/>
      <c r="F626" s="480"/>
      <c r="G626" s="480"/>
      <c r="H626" s="480"/>
      <c r="I626" s="201" t="s">
        <v>13</v>
      </c>
      <c r="J626" s="514">
        <v>122</v>
      </c>
      <c r="K626" s="10"/>
      <c r="L626" s="15">
        <f>L627+L632+L634+L636+L638+L641+L643</f>
        <v>0</v>
      </c>
      <c r="M626" s="15">
        <f t="shared" ref="M626:Q626" si="220">M627+M632+M634+M636+M638+M641+M643</f>
        <v>0</v>
      </c>
      <c r="N626" s="15">
        <f t="shared" si="220"/>
        <v>38.873999999999988</v>
      </c>
      <c r="O626" s="15">
        <f t="shared" si="220"/>
        <v>70.515000000000001</v>
      </c>
      <c r="P626" s="15"/>
      <c r="Q626" s="15">
        <f t="shared" si="220"/>
        <v>109.38900000000001</v>
      </c>
      <c r="R626" s="340"/>
    </row>
    <row r="627" spans="1:18" ht="51">
      <c r="A627" s="497"/>
      <c r="B627" s="492"/>
      <c r="C627" s="480"/>
      <c r="D627" s="480"/>
      <c r="E627" s="480"/>
      <c r="F627" s="480"/>
      <c r="G627" s="480"/>
      <c r="H627" s="480"/>
      <c r="I627" s="34" t="s">
        <v>121</v>
      </c>
      <c r="J627" s="514"/>
      <c r="K627" s="346" t="s">
        <v>10</v>
      </c>
      <c r="L627" s="85">
        <f>+L628+L631+L629+L630</f>
        <v>0</v>
      </c>
      <c r="M627" s="35">
        <v>0</v>
      </c>
      <c r="N627" s="36">
        <f t="shared" ref="N627:O627" si="221">+N628+N631+N629+N630</f>
        <v>35.747</v>
      </c>
      <c r="O627" s="36">
        <f t="shared" si="221"/>
        <v>59.602000000000004</v>
      </c>
      <c r="P627" s="36"/>
      <c r="Q627" s="36">
        <f t="shared" si="208"/>
        <v>95.349000000000004</v>
      </c>
      <c r="R627" s="340"/>
    </row>
    <row r="628" spans="1:18" ht="25.5">
      <c r="A628" s="497"/>
      <c r="B628" s="492"/>
      <c r="C628" s="480"/>
      <c r="D628" s="480"/>
      <c r="E628" s="480"/>
      <c r="F628" s="480"/>
      <c r="G628" s="480"/>
      <c r="H628" s="480"/>
      <c r="I628" s="117" t="s">
        <v>114</v>
      </c>
      <c r="J628" s="514"/>
      <c r="K628" s="198" t="s">
        <v>11</v>
      </c>
      <c r="L628" s="83">
        <v>0</v>
      </c>
      <c r="M628" s="41">
        <v>0</v>
      </c>
      <c r="N628" s="35">
        <v>0</v>
      </c>
      <c r="O628" s="35">
        <v>0</v>
      </c>
      <c r="P628" s="35"/>
      <c r="Q628" s="36">
        <f t="shared" si="208"/>
        <v>0</v>
      </c>
      <c r="R628" s="340"/>
    </row>
    <row r="629" spans="1:18">
      <c r="A629" s="497"/>
      <c r="B629" s="492"/>
      <c r="C629" s="480"/>
      <c r="D629" s="480"/>
      <c r="E629" s="480"/>
      <c r="F629" s="480"/>
      <c r="G629" s="480"/>
      <c r="H629" s="480"/>
      <c r="I629" s="64" t="s">
        <v>16</v>
      </c>
      <c r="J629" s="514"/>
      <c r="K629" s="198" t="s">
        <v>12</v>
      </c>
      <c r="L629" s="83">
        <v>0</v>
      </c>
      <c r="M629" s="227">
        <v>0</v>
      </c>
      <c r="N629" s="227">
        <v>35.747</v>
      </c>
      <c r="O629" s="227">
        <v>35.289000000000001</v>
      </c>
      <c r="P629" s="227"/>
      <c r="Q629" s="36">
        <f t="shared" si="208"/>
        <v>71.036000000000001</v>
      </c>
      <c r="R629" s="340"/>
    </row>
    <row r="630" spans="1:18" ht="25.5">
      <c r="A630" s="497"/>
      <c r="B630" s="492"/>
      <c r="C630" s="480"/>
      <c r="D630" s="480"/>
      <c r="E630" s="480"/>
      <c r="F630" s="480"/>
      <c r="G630" s="480"/>
      <c r="H630" s="480"/>
      <c r="I630" s="64" t="s">
        <v>126</v>
      </c>
      <c r="J630" s="514"/>
      <c r="K630" s="198" t="s">
        <v>127</v>
      </c>
      <c r="L630" s="83">
        <v>0</v>
      </c>
      <c r="M630" s="227">
        <v>0</v>
      </c>
      <c r="N630" s="35">
        <v>0</v>
      </c>
      <c r="O630" s="227">
        <v>24.312999999999999</v>
      </c>
      <c r="P630" s="227"/>
      <c r="Q630" s="36">
        <f t="shared" si="208"/>
        <v>24.312999999999999</v>
      </c>
      <c r="R630" s="340"/>
    </row>
    <row r="631" spans="1:18" ht="38.25">
      <c r="A631" s="497"/>
      <c r="B631" s="492"/>
      <c r="C631" s="480"/>
      <c r="D631" s="480"/>
      <c r="E631" s="480"/>
      <c r="F631" s="480"/>
      <c r="G631" s="480"/>
      <c r="H631" s="480"/>
      <c r="I631" s="117" t="s">
        <v>18</v>
      </c>
      <c r="J631" s="514"/>
      <c r="K631" s="198" t="s">
        <v>17</v>
      </c>
      <c r="L631" s="83">
        <v>0</v>
      </c>
      <c r="M631" s="227">
        <v>0</v>
      </c>
      <c r="N631" s="35">
        <v>0</v>
      </c>
      <c r="O631" s="35">
        <v>0</v>
      </c>
      <c r="P631" s="35"/>
      <c r="Q631" s="36">
        <f t="shared" si="208"/>
        <v>0</v>
      </c>
      <c r="R631" s="340"/>
    </row>
    <row r="632" spans="1:18" ht="25.5">
      <c r="A632" s="497"/>
      <c r="B632" s="492"/>
      <c r="C632" s="480"/>
      <c r="D632" s="480"/>
      <c r="E632" s="480"/>
      <c r="F632" s="480"/>
      <c r="G632" s="480"/>
      <c r="H632" s="480"/>
      <c r="I632" s="59" t="s">
        <v>432</v>
      </c>
      <c r="J632" s="514"/>
      <c r="K632" s="346" t="s">
        <v>38</v>
      </c>
      <c r="L632" s="85">
        <f>L633</f>
        <v>0</v>
      </c>
      <c r="M632" s="227">
        <v>0</v>
      </c>
      <c r="N632" s="36">
        <f t="shared" ref="N632:O632" si="222">N633</f>
        <v>0.05</v>
      </c>
      <c r="O632" s="36">
        <f t="shared" si="222"/>
        <v>0</v>
      </c>
      <c r="P632" s="36"/>
      <c r="Q632" s="36">
        <f t="shared" si="208"/>
        <v>0.05</v>
      </c>
      <c r="R632" s="340"/>
    </row>
    <row r="633" spans="1:18">
      <c r="A633" s="497"/>
      <c r="B633" s="492"/>
      <c r="C633" s="480"/>
      <c r="D633" s="480"/>
      <c r="E633" s="480"/>
      <c r="F633" s="480"/>
      <c r="G633" s="480"/>
      <c r="H633" s="480"/>
      <c r="I633" s="64" t="s">
        <v>16</v>
      </c>
      <c r="J633" s="514"/>
      <c r="K633" s="198" t="s">
        <v>12</v>
      </c>
      <c r="L633" s="83">
        <v>0</v>
      </c>
      <c r="M633" s="41">
        <v>0</v>
      </c>
      <c r="N633" s="227">
        <v>0.05</v>
      </c>
      <c r="O633" s="227">
        <v>0</v>
      </c>
      <c r="P633" s="227"/>
      <c r="Q633" s="36">
        <f t="shared" si="208"/>
        <v>0.05</v>
      </c>
      <c r="R633" s="340"/>
    </row>
    <row r="634" spans="1:18" ht="25.5">
      <c r="A634" s="497"/>
      <c r="B634" s="492"/>
      <c r="C634" s="480"/>
      <c r="D634" s="480"/>
      <c r="E634" s="480"/>
      <c r="F634" s="480"/>
      <c r="G634" s="480"/>
      <c r="H634" s="480"/>
      <c r="I634" s="59" t="s">
        <v>122</v>
      </c>
      <c r="J634" s="514"/>
      <c r="K634" s="346" t="s">
        <v>44</v>
      </c>
      <c r="L634" s="85">
        <f>L635</f>
        <v>0</v>
      </c>
      <c r="M634" s="379">
        <v>0</v>
      </c>
      <c r="N634" s="36">
        <f t="shared" ref="N634:O634" si="223">N635</f>
        <v>2.2269999999999999</v>
      </c>
      <c r="O634" s="36">
        <f t="shared" si="223"/>
        <v>8.0920000000000005</v>
      </c>
      <c r="P634" s="36"/>
      <c r="Q634" s="36">
        <f t="shared" si="208"/>
        <v>10.319000000000001</v>
      </c>
      <c r="R634" s="340"/>
    </row>
    <row r="635" spans="1:18">
      <c r="A635" s="497"/>
      <c r="B635" s="492"/>
      <c r="C635" s="480"/>
      <c r="D635" s="480"/>
      <c r="E635" s="480"/>
      <c r="F635" s="480"/>
      <c r="G635" s="480"/>
      <c r="H635" s="480"/>
      <c r="I635" s="64" t="s">
        <v>16</v>
      </c>
      <c r="J635" s="514"/>
      <c r="K635" s="198" t="s">
        <v>12</v>
      </c>
      <c r="L635" s="83">
        <v>0</v>
      </c>
      <c r="M635" s="227">
        <v>0</v>
      </c>
      <c r="N635" s="227">
        <v>2.2269999999999999</v>
      </c>
      <c r="O635" s="227">
        <v>8.0920000000000005</v>
      </c>
      <c r="P635" s="227"/>
      <c r="Q635" s="36">
        <f t="shared" si="208"/>
        <v>10.319000000000001</v>
      </c>
      <c r="R635" s="340"/>
    </row>
    <row r="636" spans="1:18" ht="25.5">
      <c r="A636" s="497"/>
      <c r="B636" s="492"/>
      <c r="C636" s="480"/>
      <c r="D636" s="480"/>
      <c r="E636" s="480"/>
      <c r="F636" s="480"/>
      <c r="G636" s="480"/>
      <c r="H636" s="480"/>
      <c r="I636" s="59" t="s">
        <v>123</v>
      </c>
      <c r="J636" s="514"/>
      <c r="K636" s="346" t="s">
        <v>40</v>
      </c>
      <c r="L636" s="85">
        <f>L637</f>
        <v>0</v>
      </c>
      <c r="M636" s="41">
        <v>0</v>
      </c>
      <c r="N636" s="36">
        <f t="shared" ref="N636:O636" si="224">N637</f>
        <v>0.4</v>
      </c>
      <c r="O636" s="36">
        <f t="shared" si="224"/>
        <v>0.70099999999999996</v>
      </c>
      <c r="P636" s="36"/>
      <c r="Q636" s="36">
        <f t="shared" si="208"/>
        <v>1.101</v>
      </c>
      <c r="R636" s="340"/>
    </row>
    <row r="637" spans="1:18">
      <c r="A637" s="497"/>
      <c r="B637" s="492"/>
      <c r="C637" s="480"/>
      <c r="D637" s="480"/>
      <c r="E637" s="480"/>
      <c r="F637" s="480"/>
      <c r="G637" s="480"/>
      <c r="H637" s="480"/>
      <c r="I637" s="64" t="s">
        <v>16</v>
      </c>
      <c r="J637" s="514"/>
      <c r="K637" s="198" t="s">
        <v>12</v>
      </c>
      <c r="L637" s="83">
        <v>0</v>
      </c>
      <c r="M637" s="47">
        <v>0</v>
      </c>
      <c r="N637" s="227">
        <v>0.4</v>
      </c>
      <c r="O637" s="227">
        <v>0.70099999999999996</v>
      </c>
      <c r="P637" s="227"/>
      <c r="Q637" s="36">
        <f t="shared" si="208"/>
        <v>1.101</v>
      </c>
      <c r="R637" s="340"/>
    </row>
    <row r="638" spans="1:18" ht="25.5">
      <c r="A638" s="497"/>
      <c r="B638" s="492"/>
      <c r="C638" s="480"/>
      <c r="D638" s="480"/>
      <c r="E638" s="480"/>
      <c r="F638" s="480"/>
      <c r="G638" s="480"/>
      <c r="H638" s="480"/>
      <c r="I638" s="67" t="s">
        <v>124</v>
      </c>
      <c r="J638" s="514"/>
      <c r="K638" s="346" t="s">
        <v>11</v>
      </c>
      <c r="L638" s="85">
        <f>L639+L640</f>
        <v>0</v>
      </c>
      <c r="M638" s="47"/>
      <c r="N638" s="36">
        <f>N639+N640</f>
        <v>0.4</v>
      </c>
      <c r="O638" s="36">
        <f t="shared" ref="O638" si="225">O639+O640</f>
        <v>1.5</v>
      </c>
      <c r="P638" s="36"/>
      <c r="Q638" s="36">
        <f t="shared" si="208"/>
        <v>1.9</v>
      </c>
      <c r="R638" s="340"/>
    </row>
    <row r="639" spans="1:18">
      <c r="A639" s="497"/>
      <c r="B639" s="492"/>
      <c r="C639" s="480"/>
      <c r="D639" s="480"/>
      <c r="E639" s="480"/>
      <c r="F639" s="480"/>
      <c r="G639" s="480"/>
      <c r="H639" s="480"/>
      <c r="I639" s="64" t="s">
        <v>16</v>
      </c>
      <c r="J639" s="514"/>
      <c r="K639" s="198" t="s">
        <v>12</v>
      </c>
      <c r="L639" s="83">
        <v>0</v>
      </c>
      <c r="M639" s="227">
        <v>0</v>
      </c>
      <c r="N639" s="35">
        <v>0.4</v>
      </c>
      <c r="O639" s="227">
        <v>1.5</v>
      </c>
      <c r="P639" s="227"/>
      <c r="Q639" s="36">
        <f t="shared" si="208"/>
        <v>1.9</v>
      </c>
      <c r="R639" s="340"/>
    </row>
    <row r="640" spans="1:18" ht="25.5">
      <c r="A640" s="497"/>
      <c r="B640" s="492"/>
      <c r="C640" s="480"/>
      <c r="D640" s="480"/>
      <c r="E640" s="480"/>
      <c r="F640" s="480"/>
      <c r="G640" s="480"/>
      <c r="H640" s="480"/>
      <c r="I640" s="64" t="s">
        <v>126</v>
      </c>
      <c r="J640" s="514"/>
      <c r="K640" s="198" t="s">
        <v>127</v>
      </c>
      <c r="L640" s="83">
        <v>0</v>
      </c>
      <c r="M640" s="227">
        <v>0</v>
      </c>
      <c r="N640" s="35">
        <v>0</v>
      </c>
      <c r="O640" s="35">
        <v>0</v>
      </c>
      <c r="P640" s="35"/>
      <c r="Q640" s="36">
        <f t="shared" si="208"/>
        <v>0</v>
      </c>
      <c r="R640" s="340"/>
    </row>
    <row r="641" spans="1:18" ht="25.5">
      <c r="A641" s="497"/>
      <c r="B641" s="492"/>
      <c r="C641" s="480"/>
      <c r="D641" s="480"/>
      <c r="E641" s="480"/>
      <c r="F641" s="480"/>
      <c r="G641" s="480"/>
      <c r="H641" s="480"/>
      <c r="I641" s="116" t="s">
        <v>25</v>
      </c>
      <c r="J641" s="514"/>
      <c r="K641" s="346" t="s">
        <v>47</v>
      </c>
      <c r="L641" s="85">
        <f>L642</f>
        <v>0</v>
      </c>
      <c r="M641" s="47">
        <v>0</v>
      </c>
      <c r="N641" s="36">
        <f t="shared" ref="N641:O641" si="226">N642</f>
        <v>0</v>
      </c>
      <c r="O641" s="36">
        <f t="shared" si="226"/>
        <v>0.62</v>
      </c>
      <c r="P641" s="36"/>
      <c r="Q641" s="36">
        <f t="shared" si="208"/>
        <v>0.62</v>
      </c>
      <c r="R641" s="340"/>
    </row>
    <row r="642" spans="1:18">
      <c r="A642" s="497"/>
      <c r="B642" s="492"/>
      <c r="C642" s="480"/>
      <c r="D642" s="480"/>
      <c r="E642" s="480"/>
      <c r="F642" s="480"/>
      <c r="G642" s="480"/>
      <c r="H642" s="480"/>
      <c r="I642" s="64" t="s">
        <v>16</v>
      </c>
      <c r="J642" s="514"/>
      <c r="K642" s="198" t="s">
        <v>12</v>
      </c>
      <c r="L642" s="83">
        <v>0</v>
      </c>
      <c r="M642" s="47">
        <v>0</v>
      </c>
      <c r="N642" s="35">
        <v>0</v>
      </c>
      <c r="O642" s="227">
        <v>0.62</v>
      </c>
      <c r="P642" s="227"/>
      <c r="Q642" s="36">
        <f t="shared" si="208"/>
        <v>0.62</v>
      </c>
      <c r="R642" s="340"/>
    </row>
    <row r="643" spans="1:18" ht="38.25">
      <c r="A643" s="497"/>
      <c r="B643" s="492"/>
      <c r="C643" s="480"/>
      <c r="D643" s="480"/>
      <c r="E643" s="480"/>
      <c r="F643" s="480"/>
      <c r="G643" s="480"/>
      <c r="H643" s="480"/>
      <c r="I643" s="116" t="s">
        <v>433</v>
      </c>
      <c r="J643" s="514"/>
      <c r="K643" s="346" t="s">
        <v>35</v>
      </c>
      <c r="L643" s="85">
        <f>L644</f>
        <v>0</v>
      </c>
      <c r="M643" s="47">
        <v>0</v>
      </c>
      <c r="N643" s="36">
        <f t="shared" ref="N643:O643" si="227">N644</f>
        <v>0.05</v>
      </c>
      <c r="O643" s="36">
        <f t="shared" si="227"/>
        <v>0</v>
      </c>
      <c r="P643" s="36"/>
      <c r="Q643" s="36">
        <f t="shared" si="208"/>
        <v>0.05</v>
      </c>
      <c r="R643" s="340"/>
    </row>
    <row r="644" spans="1:18">
      <c r="A644" s="497"/>
      <c r="B644" s="499"/>
      <c r="C644" s="480"/>
      <c r="D644" s="480"/>
      <c r="E644" s="480"/>
      <c r="F644" s="480"/>
      <c r="G644" s="480"/>
      <c r="H644" s="480"/>
      <c r="I644" s="64" t="s">
        <v>16</v>
      </c>
      <c r="J644" s="514"/>
      <c r="K644" s="198" t="s">
        <v>12</v>
      </c>
      <c r="L644" s="83">
        <v>0</v>
      </c>
      <c r="M644" s="41">
        <v>0</v>
      </c>
      <c r="N644" s="227">
        <v>0.05</v>
      </c>
      <c r="O644" s="227">
        <v>0</v>
      </c>
      <c r="P644" s="227"/>
      <c r="Q644" s="36">
        <f t="shared" si="208"/>
        <v>0.05</v>
      </c>
      <c r="R644" s="340"/>
    </row>
    <row r="645" spans="1:18">
      <c r="A645" s="497">
        <v>5</v>
      </c>
      <c r="B645" s="491" t="s">
        <v>407</v>
      </c>
      <c r="C645" s="480"/>
      <c r="D645" s="480"/>
      <c r="E645" s="480"/>
      <c r="F645" s="480"/>
      <c r="G645" s="480"/>
      <c r="H645" s="480"/>
      <c r="I645" s="201" t="s">
        <v>13</v>
      </c>
      <c r="J645" s="476">
        <v>122</v>
      </c>
      <c r="K645" s="199"/>
      <c r="L645" s="15">
        <f>L646+L664+L651+L653+L656+L658+L666+L661</f>
        <v>0</v>
      </c>
      <c r="M645" s="15">
        <f t="shared" ref="M645:Q645" si="228">M646+M664+M651+M653+M656+M658+M666+M661</f>
        <v>0</v>
      </c>
      <c r="N645" s="15">
        <f t="shared" si="228"/>
        <v>66.992999999999995</v>
      </c>
      <c r="O645" s="15">
        <f t="shared" si="228"/>
        <v>153.81700000000004</v>
      </c>
      <c r="P645" s="15"/>
      <c r="Q645" s="15">
        <f t="shared" si="228"/>
        <v>220.81</v>
      </c>
      <c r="R645" s="340"/>
    </row>
    <row r="646" spans="1:18" ht="51">
      <c r="A646" s="497"/>
      <c r="B646" s="492"/>
      <c r="C646" s="480"/>
      <c r="D646" s="480"/>
      <c r="E646" s="480"/>
      <c r="F646" s="480"/>
      <c r="G646" s="480"/>
      <c r="H646" s="480"/>
      <c r="I646" s="34" t="s">
        <v>121</v>
      </c>
      <c r="J646" s="477"/>
      <c r="K646" s="346" t="s">
        <v>10</v>
      </c>
      <c r="L646" s="85">
        <f>L648+L649+L647+L650</f>
        <v>0</v>
      </c>
      <c r="M646" s="41">
        <v>0</v>
      </c>
      <c r="N646" s="36">
        <f t="shared" ref="N646:O646" si="229">N648+N649+N647+N650</f>
        <v>48.796999999999997</v>
      </c>
      <c r="O646" s="36">
        <f t="shared" si="229"/>
        <v>55.277999999999999</v>
      </c>
      <c r="P646" s="36"/>
      <c r="Q646" s="36">
        <f t="shared" si="208"/>
        <v>104.07499999999999</v>
      </c>
      <c r="R646" s="340"/>
    </row>
    <row r="647" spans="1:18" ht="25.5">
      <c r="A647" s="497"/>
      <c r="B647" s="492"/>
      <c r="C647" s="480"/>
      <c r="D647" s="480"/>
      <c r="E647" s="480"/>
      <c r="F647" s="480"/>
      <c r="G647" s="480"/>
      <c r="H647" s="480"/>
      <c r="I647" s="117" t="s">
        <v>114</v>
      </c>
      <c r="J647" s="477"/>
      <c r="K647" s="198" t="s">
        <v>11</v>
      </c>
      <c r="L647" s="83">
        <v>0</v>
      </c>
      <c r="M647" s="35">
        <v>0</v>
      </c>
      <c r="N647" s="35">
        <v>0</v>
      </c>
      <c r="O647" s="35">
        <v>0</v>
      </c>
      <c r="P647" s="35"/>
      <c r="Q647" s="36">
        <f t="shared" si="208"/>
        <v>0</v>
      </c>
      <c r="R647" s="340"/>
    </row>
    <row r="648" spans="1:18">
      <c r="A648" s="497"/>
      <c r="B648" s="492"/>
      <c r="C648" s="480"/>
      <c r="D648" s="480"/>
      <c r="E648" s="480"/>
      <c r="F648" s="480"/>
      <c r="G648" s="480"/>
      <c r="H648" s="480"/>
      <c r="I648" s="64" t="s">
        <v>16</v>
      </c>
      <c r="J648" s="477"/>
      <c r="K648" s="198" t="s">
        <v>12</v>
      </c>
      <c r="L648" s="83">
        <v>0</v>
      </c>
      <c r="M648" s="35">
        <v>0</v>
      </c>
      <c r="N648" s="35">
        <v>47.363</v>
      </c>
      <c r="O648" s="227">
        <v>43.658999999999999</v>
      </c>
      <c r="P648" s="227"/>
      <c r="Q648" s="36">
        <f t="shared" si="208"/>
        <v>91.021999999999991</v>
      </c>
      <c r="R648" s="340"/>
    </row>
    <row r="649" spans="1:18" ht="25.5">
      <c r="A649" s="497"/>
      <c r="B649" s="492"/>
      <c r="C649" s="480"/>
      <c r="D649" s="480"/>
      <c r="E649" s="480"/>
      <c r="F649" s="480"/>
      <c r="G649" s="480"/>
      <c r="H649" s="480"/>
      <c r="I649" s="64" t="s">
        <v>126</v>
      </c>
      <c r="J649" s="477"/>
      <c r="K649" s="198" t="s">
        <v>127</v>
      </c>
      <c r="L649" s="83">
        <v>0</v>
      </c>
      <c r="M649" s="35">
        <v>0</v>
      </c>
      <c r="N649" s="35">
        <v>1.4339999999999999</v>
      </c>
      <c r="O649" s="227">
        <v>11.619</v>
      </c>
      <c r="P649" s="227"/>
      <c r="Q649" s="36">
        <f t="shared" si="208"/>
        <v>13.052999999999999</v>
      </c>
      <c r="R649" s="340"/>
    </row>
    <row r="650" spans="1:18" ht="38.25">
      <c r="A650" s="497"/>
      <c r="B650" s="492"/>
      <c r="C650" s="480"/>
      <c r="D650" s="480"/>
      <c r="E650" s="480"/>
      <c r="F650" s="480"/>
      <c r="G650" s="480"/>
      <c r="H650" s="480"/>
      <c r="I650" s="117" t="s">
        <v>18</v>
      </c>
      <c r="J650" s="477"/>
      <c r="K650" s="198" t="s">
        <v>17</v>
      </c>
      <c r="L650" s="83">
        <v>0</v>
      </c>
      <c r="M650" s="35">
        <v>0</v>
      </c>
      <c r="N650" s="35">
        <v>0</v>
      </c>
      <c r="O650" s="227">
        <v>0</v>
      </c>
      <c r="P650" s="227"/>
      <c r="Q650" s="36">
        <f t="shared" si="208"/>
        <v>0</v>
      </c>
      <c r="R650" s="340"/>
    </row>
    <row r="651" spans="1:18" ht="25.5">
      <c r="A651" s="497"/>
      <c r="B651" s="492"/>
      <c r="C651" s="480"/>
      <c r="D651" s="480"/>
      <c r="E651" s="480"/>
      <c r="F651" s="480"/>
      <c r="G651" s="480"/>
      <c r="H651" s="480"/>
      <c r="I651" s="59" t="s">
        <v>432</v>
      </c>
      <c r="J651" s="477"/>
      <c r="K651" s="346" t="s">
        <v>38</v>
      </c>
      <c r="L651" s="85">
        <f>L652</f>
        <v>0</v>
      </c>
      <c r="M651" s="35">
        <v>0</v>
      </c>
      <c r="N651" s="36">
        <f t="shared" ref="N651:O651" si="230">N652</f>
        <v>0.05</v>
      </c>
      <c r="O651" s="36">
        <f t="shared" si="230"/>
        <v>0.05</v>
      </c>
      <c r="P651" s="36"/>
      <c r="Q651" s="36">
        <f t="shared" si="208"/>
        <v>0.1</v>
      </c>
      <c r="R651" s="340"/>
    </row>
    <row r="652" spans="1:18">
      <c r="A652" s="497"/>
      <c r="B652" s="492"/>
      <c r="C652" s="480"/>
      <c r="D652" s="480"/>
      <c r="E652" s="480"/>
      <c r="F652" s="480"/>
      <c r="G652" s="480"/>
      <c r="H652" s="480"/>
      <c r="I652" s="64" t="s">
        <v>16</v>
      </c>
      <c r="J652" s="477"/>
      <c r="K652" s="198" t="s">
        <v>12</v>
      </c>
      <c r="L652" s="83">
        <v>0</v>
      </c>
      <c r="M652" s="41">
        <v>0</v>
      </c>
      <c r="N652" s="227">
        <v>0.05</v>
      </c>
      <c r="O652" s="227">
        <v>0.05</v>
      </c>
      <c r="P652" s="227"/>
      <c r="Q652" s="36">
        <f t="shared" si="208"/>
        <v>0.1</v>
      </c>
      <c r="R652" s="340"/>
    </row>
    <row r="653" spans="1:18" ht="25.5">
      <c r="A653" s="497"/>
      <c r="B653" s="492"/>
      <c r="C653" s="480"/>
      <c r="D653" s="480"/>
      <c r="E653" s="480"/>
      <c r="F653" s="480"/>
      <c r="G653" s="480"/>
      <c r="H653" s="480"/>
      <c r="I653" s="59" t="s">
        <v>123</v>
      </c>
      <c r="J653" s="477"/>
      <c r="K653" s="346" t="s">
        <v>44</v>
      </c>
      <c r="L653" s="85">
        <f>L654+L655</f>
        <v>0</v>
      </c>
      <c r="M653" s="35">
        <v>0</v>
      </c>
      <c r="N653" s="36">
        <f>N654+N655</f>
        <v>15.926</v>
      </c>
      <c r="O653" s="36">
        <f>O654+O655</f>
        <v>40.585000000000001</v>
      </c>
      <c r="P653" s="36"/>
      <c r="Q653" s="36">
        <f t="shared" si="208"/>
        <v>56.511000000000003</v>
      </c>
      <c r="R653" s="340"/>
    </row>
    <row r="654" spans="1:18">
      <c r="A654" s="497"/>
      <c r="B654" s="492"/>
      <c r="C654" s="480"/>
      <c r="D654" s="480"/>
      <c r="E654" s="480"/>
      <c r="F654" s="480"/>
      <c r="G654" s="480"/>
      <c r="H654" s="480"/>
      <c r="I654" s="64" t="s">
        <v>16</v>
      </c>
      <c r="J654" s="477"/>
      <c r="K654" s="198" t="s">
        <v>12</v>
      </c>
      <c r="L654" s="83">
        <v>0</v>
      </c>
      <c r="M654" s="36">
        <v>0</v>
      </c>
      <c r="N654" s="227">
        <v>5.9260000000000002</v>
      </c>
      <c r="O654" s="35">
        <v>21.706</v>
      </c>
      <c r="P654" s="35"/>
      <c r="Q654" s="36">
        <f t="shared" si="208"/>
        <v>27.631999999999998</v>
      </c>
      <c r="R654" s="340"/>
    </row>
    <row r="655" spans="1:18" ht="25.5">
      <c r="A655" s="497"/>
      <c r="B655" s="492"/>
      <c r="C655" s="480"/>
      <c r="D655" s="480"/>
      <c r="E655" s="480"/>
      <c r="F655" s="480"/>
      <c r="G655" s="480"/>
      <c r="H655" s="480"/>
      <c r="I655" s="64" t="s">
        <v>126</v>
      </c>
      <c r="J655" s="477"/>
      <c r="K655" s="198" t="s">
        <v>127</v>
      </c>
      <c r="L655" s="83">
        <v>0</v>
      </c>
      <c r="M655" s="36">
        <v>0</v>
      </c>
      <c r="N655" s="227">
        <v>10</v>
      </c>
      <c r="O655" s="35">
        <v>18.879000000000001</v>
      </c>
      <c r="P655" s="35"/>
      <c r="Q655" s="36">
        <f t="shared" si="208"/>
        <v>28.879000000000001</v>
      </c>
      <c r="R655" s="340"/>
    </row>
    <row r="656" spans="1:18" ht="25.5">
      <c r="A656" s="497"/>
      <c r="B656" s="492"/>
      <c r="C656" s="480"/>
      <c r="D656" s="480"/>
      <c r="E656" s="480"/>
      <c r="F656" s="480"/>
      <c r="G656" s="480"/>
      <c r="H656" s="480"/>
      <c r="I656" s="59" t="s">
        <v>124</v>
      </c>
      <c r="J656" s="477"/>
      <c r="K656" s="346" t="s">
        <v>40</v>
      </c>
      <c r="L656" s="85">
        <f>L657</f>
        <v>0</v>
      </c>
      <c r="M656" s="35">
        <v>0</v>
      </c>
      <c r="N656" s="36">
        <f t="shared" ref="N656:O656" si="231">N657</f>
        <v>1</v>
      </c>
      <c r="O656" s="36">
        <f t="shared" si="231"/>
        <v>1.3</v>
      </c>
      <c r="P656" s="36"/>
      <c r="Q656" s="36">
        <f t="shared" si="208"/>
        <v>2.2999999999999998</v>
      </c>
      <c r="R656" s="340"/>
    </row>
    <row r="657" spans="1:18">
      <c r="A657" s="497"/>
      <c r="B657" s="492"/>
      <c r="C657" s="480"/>
      <c r="D657" s="480"/>
      <c r="E657" s="480"/>
      <c r="F657" s="480"/>
      <c r="G657" s="480"/>
      <c r="H657" s="480"/>
      <c r="I657" s="64" t="s">
        <v>16</v>
      </c>
      <c r="J657" s="477"/>
      <c r="K657" s="198" t="s">
        <v>12</v>
      </c>
      <c r="L657" s="83">
        <v>0</v>
      </c>
      <c r="M657" s="35">
        <v>0</v>
      </c>
      <c r="N657" s="227">
        <v>1</v>
      </c>
      <c r="O657" s="227">
        <v>1.3</v>
      </c>
      <c r="P657" s="227"/>
      <c r="Q657" s="36">
        <f t="shared" si="208"/>
        <v>2.2999999999999998</v>
      </c>
      <c r="R657" s="340"/>
    </row>
    <row r="658" spans="1:18" ht="25.5">
      <c r="A658" s="497"/>
      <c r="B658" s="492"/>
      <c r="C658" s="480"/>
      <c r="D658" s="480"/>
      <c r="E658" s="480"/>
      <c r="F658" s="480"/>
      <c r="G658" s="480"/>
      <c r="H658" s="480"/>
      <c r="I658" s="67" t="s">
        <v>196</v>
      </c>
      <c r="J658" s="477"/>
      <c r="K658" s="346" t="s">
        <v>11</v>
      </c>
      <c r="L658" s="85">
        <f>L659+L660</f>
        <v>0</v>
      </c>
      <c r="M658" s="35">
        <v>0</v>
      </c>
      <c r="N658" s="36">
        <f t="shared" ref="N658:O658" si="232">N659+N660</f>
        <v>1</v>
      </c>
      <c r="O658" s="36">
        <f t="shared" si="232"/>
        <v>34.646000000000001</v>
      </c>
      <c r="P658" s="36"/>
      <c r="Q658" s="36">
        <f t="shared" si="208"/>
        <v>35.646000000000001</v>
      </c>
      <c r="R658" s="340"/>
    </row>
    <row r="659" spans="1:18">
      <c r="A659" s="497"/>
      <c r="B659" s="492"/>
      <c r="C659" s="480"/>
      <c r="D659" s="480"/>
      <c r="E659" s="480"/>
      <c r="F659" s="480"/>
      <c r="G659" s="480"/>
      <c r="H659" s="480"/>
      <c r="I659" s="64" t="s">
        <v>16</v>
      </c>
      <c r="J659" s="477"/>
      <c r="K659" s="198" t="s">
        <v>12</v>
      </c>
      <c r="L659" s="83">
        <v>0</v>
      </c>
      <c r="M659" s="35">
        <v>0</v>
      </c>
      <c r="N659" s="35">
        <v>1</v>
      </c>
      <c r="O659" s="227">
        <v>3.6459999999999999</v>
      </c>
      <c r="P659" s="227"/>
      <c r="Q659" s="36">
        <f t="shared" si="208"/>
        <v>4.6459999999999999</v>
      </c>
      <c r="R659" s="340"/>
    </row>
    <row r="660" spans="1:18" ht="25.5">
      <c r="A660" s="497"/>
      <c r="B660" s="492"/>
      <c r="C660" s="480"/>
      <c r="D660" s="480"/>
      <c r="E660" s="480"/>
      <c r="F660" s="480"/>
      <c r="G660" s="480"/>
      <c r="H660" s="480"/>
      <c r="I660" s="64" t="s">
        <v>126</v>
      </c>
      <c r="J660" s="477"/>
      <c r="K660" s="198" t="s">
        <v>127</v>
      </c>
      <c r="L660" s="83">
        <v>0</v>
      </c>
      <c r="M660" s="36">
        <v>0</v>
      </c>
      <c r="N660" s="35">
        <v>0</v>
      </c>
      <c r="O660" s="227">
        <v>31</v>
      </c>
      <c r="P660" s="227"/>
      <c r="Q660" s="36">
        <f t="shared" si="208"/>
        <v>31</v>
      </c>
      <c r="R660" s="340"/>
    </row>
    <row r="661" spans="1:18" ht="51">
      <c r="A661" s="497"/>
      <c r="B661" s="492"/>
      <c r="C661" s="480"/>
      <c r="D661" s="480"/>
      <c r="E661" s="480"/>
      <c r="F661" s="480"/>
      <c r="G661" s="480"/>
      <c r="H661" s="480"/>
      <c r="I661" s="67" t="s">
        <v>125</v>
      </c>
      <c r="J661" s="477"/>
      <c r="K661" s="346" t="s">
        <v>45</v>
      </c>
      <c r="L661" s="85">
        <f>L663+L662</f>
        <v>0</v>
      </c>
      <c r="M661" s="35">
        <v>0</v>
      </c>
      <c r="N661" s="36">
        <f t="shared" ref="N661:O661" si="233">N663+N662</f>
        <v>0</v>
      </c>
      <c r="O661" s="36">
        <f t="shared" si="233"/>
        <v>21.693000000000001</v>
      </c>
      <c r="P661" s="36"/>
      <c r="Q661" s="36">
        <f t="shared" si="208"/>
        <v>21.693000000000001</v>
      </c>
      <c r="R661" s="340"/>
    </row>
    <row r="662" spans="1:18">
      <c r="A662" s="497"/>
      <c r="B662" s="492"/>
      <c r="C662" s="480"/>
      <c r="D662" s="480"/>
      <c r="E662" s="480"/>
      <c r="F662" s="480"/>
      <c r="G662" s="480"/>
      <c r="H662" s="480"/>
      <c r="I662" s="64" t="s">
        <v>16</v>
      </c>
      <c r="J662" s="477"/>
      <c r="K662" s="198" t="s">
        <v>12</v>
      </c>
      <c r="L662" s="83">
        <v>0</v>
      </c>
      <c r="M662" s="36">
        <v>0</v>
      </c>
      <c r="N662" s="35">
        <v>0</v>
      </c>
      <c r="O662" s="35">
        <v>3.6930000000000001</v>
      </c>
      <c r="P662" s="35"/>
      <c r="Q662" s="36">
        <f t="shared" si="208"/>
        <v>3.6930000000000001</v>
      </c>
      <c r="R662" s="340"/>
    </row>
    <row r="663" spans="1:18" ht="25.5">
      <c r="A663" s="497"/>
      <c r="B663" s="492"/>
      <c r="C663" s="480"/>
      <c r="D663" s="480"/>
      <c r="E663" s="480"/>
      <c r="F663" s="480"/>
      <c r="G663" s="480"/>
      <c r="H663" s="480"/>
      <c r="I663" s="64" t="s">
        <v>126</v>
      </c>
      <c r="J663" s="477"/>
      <c r="K663" s="198" t="s">
        <v>127</v>
      </c>
      <c r="L663" s="83">
        <v>0</v>
      </c>
      <c r="M663" s="41">
        <v>0</v>
      </c>
      <c r="N663" s="35">
        <v>0</v>
      </c>
      <c r="O663" s="227">
        <v>18</v>
      </c>
      <c r="P663" s="227"/>
      <c r="Q663" s="36">
        <f t="shared" si="208"/>
        <v>18</v>
      </c>
      <c r="R663" s="340"/>
    </row>
    <row r="664" spans="1:18" ht="25.5">
      <c r="A664" s="497"/>
      <c r="B664" s="492"/>
      <c r="C664" s="480"/>
      <c r="D664" s="480"/>
      <c r="E664" s="480"/>
      <c r="F664" s="480"/>
      <c r="G664" s="480"/>
      <c r="H664" s="480"/>
      <c r="I664" s="116" t="s">
        <v>25</v>
      </c>
      <c r="J664" s="477"/>
      <c r="K664" s="346" t="s">
        <v>47</v>
      </c>
      <c r="L664" s="85">
        <f>L665</f>
        <v>0</v>
      </c>
      <c r="M664" s="47">
        <v>0</v>
      </c>
      <c r="N664" s="36">
        <f>N665</f>
        <v>0.17</v>
      </c>
      <c r="O664" s="36">
        <f t="shared" ref="O664" si="234">O665</f>
        <v>0.215</v>
      </c>
      <c r="P664" s="36"/>
      <c r="Q664" s="36">
        <f t="shared" si="208"/>
        <v>0.38500000000000001</v>
      </c>
      <c r="R664" s="340"/>
    </row>
    <row r="665" spans="1:18">
      <c r="A665" s="497"/>
      <c r="B665" s="492"/>
      <c r="C665" s="480"/>
      <c r="D665" s="480"/>
      <c r="E665" s="480"/>
      <c r="F665" s="480"/>
      <c r="G665" s="480"/>
      <c r="H665" s="480"/>
      <c r="I665" s="64" t="s">
        <v>16</v>
      </c>
      <c r="J665" s="477"/>
      <c r="K665" s="198" t="s">
        <v>12</v>
      </c>
      <c r="L665" s="83">
        <v>0</v>
      </c>
      <c r="M665" s="373">
        <v>0</v>
      </c>
      <c r="N665" s="35">
        <v>0.17</v>
      </c>
      <c r="O665" s="227">
        <v>0.215</v>
      </c>
      <c r="P665" s="227"/>
      <c r="Q665" s="36">
        <f t="shared" si="208"/>
        <v>0.38500000000000001</v>
      </c>
      <c r="R665" s="340"/>
    </row>
    <row r="666" spans="1:18" ht="38.25">
      <c r="A666" s="497"/>
      <c r="B666" s="492"/>
      <c r="C666" s="480"/>
      <c r="D666" s="480"/>
      <c r="E666" s="480"/>
      <c r="F666" s="480"/>
      <c r="G666" s="480"/>
      <c r="H666" s="480"/>
      <c r="I666" s="116" t="s">
        <v>433</v>
      </c>
      <c r="J666" s="477"/>
      <c r="K666" s="346" t="s">
        <v>35</v>
      </c>
      <c r="L666" s="85">
        <f>L667</f>
        <v>0</v>
      </c>
      <c r="M666" s="47">
        <v>0</v>
      </c>
      <c r="N666" s="36">
        <f>N667</f>
        <v>0.05</v>
      </c>
      <c r="O666" s="36">
        <f t="shared" ref="O666" si="235">O667</f>
        <v>0.05</v>
      </c>
      <c r="P666" s="36"/>
      <c r="Q666" s="36">
        <f t="shared" si="208"/>
        <v>0.1</v>
      </c>
      <c r="R666" s="340"/>
    </row>
    <row r="667" spans="1:18">
      <c r="A667" s="497"/>
      <c r="B667" s="492"/>
      <c r="C667" s="480"/>
      <c r="D667" s="480"/>
      <c r="E667" s="480"/>
      <c r="F667" s="480"/>
      <c r="G667" s="480"/>
      <c r="H667" s="480"/>
      <c r="I667" s="64" t="s">
        <v>16</v>
      </c>
      <c r="J667" s="477"/>
      <c r="K667" s="198" t="s">
        <v>12</v>
      </c>
      <c r="L667" s="83">
        <v>0</v>
      </c>
      <c r="M667" s="47">
        <v>0</v>
      </c>
      <c r="N667" s="227">
        <v>0.05</v>
      </c>
      <c r="O667" s="227">
        <v>0.05</v>
      </c>
      <c r="P667" s="227"/>
      <c r="Q667" s="36">
        <f t="shared" si="208"/>
        <v>0.1</v>
      </c>
      <c r="R667" s="340"/>
    </row>
    <row r="668" spans="1:18">
      <c r="A668" s="497">
        <v>6</v>
      </c>
      <c r="B668" s="491" t="s">
        <v>408</v>
      </c>
      <c r="C668" s="480"/>
      <c r="D668" s="480"/>
      <c r="E668" s="480"/>
      <c r="F668" s="480"/>
      <c r="G668" s="480"/>
      <c r="H668" s="480"/>
      <c r="I668" s="201" t="s">
        <v>13</v>
      </c>
      <c r="J668" s="476">
        <v>124</v>
      </c>
      <c r="K668" s="199"/>
      <c r="L668" s="15">
        <f>L669+L674+L676+L678+L680+L683+L685</f>
        <v>0</v>
      </c>
      <c r="M668" s="15">
        <f t="shared" ref="M668:Q668" si="236">M669+M674+M676+M678+M680+M683+M685</f>
        <v>0</v>
      </c>
      <c r="N668" s="15">
        <f t="shared" si="236"/>
        <v>31.873000000000001</v>
      </c>
      <c r="O668" s="15">
        <f t="shared" si="236"/>
        <v>36.43</v>
      </c>
      <c r="P668" s="15"/>
      <c r="Q668" s="15">
        <f t="shared" si="236"/>
        <v>68.303000000000011</v>
      </c>
      <c r="R668" s="340"/>
    </row>
    <row r="669" spans="1:18" ht="51">
      <c r="A669" s="497"/>
      <c r="B669" s="492"/>
      <c r="C669" s="480"/>
      <c r="D669" s="480"/>
      <c r="E669" s="480"/>
      <c r="F669" s="480"/>
      <c r="G669" s="480"/>
      <c r="H669" s="480"/>
      <c r="I669" s="34" t="s">
        <v>121</v>
      </c>
      <c r="J669" s="477"/>
      <c r="K669" s="346" t="s">
        <v>10</v>
      </c>
      <c r="L669" s="85">
        <f>L671+L672+L670+L673</f>
        <v>0</v>
      </c>
      <c r="M669" s="370">
        <v>0</v>
      </c>
      <c r="N669" s="36">
        <f t="shared" ref="N669:O669" si="237">N671+N672+N670+N673</f>
        <v>30.018999999999998</v>
      </c>
      <c r="O669" s="36">
        <f t="shared" si="237"/>
        <v>30.675000000000001</v>
      </c>
      <c r="P669" s="36"/>
      <c r="Q669" s="36">
        <f t="shared" si="208"/>
        <v>60.694000000000003</v>
      </c>
      <c r="R669" s="340"/>
    </row>
    <row r="670" spans="1:18" ht="25.5">
      <c r="A670" s="497"/>
      <c r="B670" s="492"/>
      <c r="C670" s="480"/>
      <c r="D670" s="480"/>
      <c r="E670" s="480"/>
      <c r="F670" s="480"/>
      <c r="G670" s="480"/>
      <c r="H670" s="480"/>
      <c r="I670" s="117" t="s">
        <v>114</v>
      </c>
      <c r="J670" s="477"/>
      <c r="K670" s="198" t="s">
        <v>11</v>
      </c>
      <c r="L670" s="83">
        <v>0</v>
      </c>
      <c r="M670" s="41">
        <v>0</v>
      </c>
      <c r="N670" s="35">
        <v>0</v>
      </c>
      <c r="O670" s="35">
        <v>0</v>
      </c>
      <c r="P670" s="35"/>
      <c r="Q670" s="36">
        <f t="shared" si="208"/>
        <v>0</v>
      </c>
      <c r="R670" s="340"/>
    </row>
    <row r="671" spans="1:18">
      <c r="A671" s="497"/>
      <c r="B671" s="492"/>
      <c r="C671" s="480"/>
      <c r="D671" s="480"/>
      <c r="E671" s="480"/>
      <c r="F671" s="480"/>
      <c r="G671" s="480"/>
      <c r="H671" s="480"/>
      <c r="I671" s="64" t="s">
        <v>16</v>
      </c>
      <c r="J671" s="477"/>
      <c r="K671" s="198" t="s">
        <v>12</v>
      </c>
      <c r="L671" s="83">
        <v>0</v>
      </c>
      <c r="M671" s="370">
        <v>0</v>
      </c>
      <c r="N671" s="227">
        <v>27.940999999999999</v>
      </c>
      <c r="O671" s="227">
        <v>27.367000000000001</v>
      </c>
      <c r="P671" s="227"/>
      <c r="Q671" s="36">
        <f t="shared" si="208"/>
        <v>55.308</v>
      </c>
      <c r="R671" s="340"/>
    </row>
    <row r="672" spans="1:18" ht="25.5">
      <c r="A672" s="497"/>
      <c r="B672" s="492"/>
      <c r="C672" s="480"/>
      <c r="D672" s="480"/>
      <c r="E672" s="480"/>
      <c r="F672" s="480"/>
      <c r="G672" s="480"/>
      <c r="H672" s="480"/>
      <c r="I672" s="64" t="s">
        <v>126</v>
      </c>
      <c r="J672" s="477"/>
      <c r="K672" s="198" t="s">
        <v>127</v>
      </c>
      <c r="L672" s="83">
        <v>0</v>
      </c>
      <c r="M672" s="41">
        <v>0</v>
      </c>
      <c r="N672" s="35">
        <v>2.0779999999999998</v>
      </c>
      <c r="O672" s="227">
        <v>3.3079999999999998</v>
      </c>
      <c r="P672" s="227"/>
      <c r="Q672" s="36">
        <f t="shared" si="208"/>
        <v>5.3859999999999992</v>
      </c>
      <c r="R672" s="340"/>
    </row>
    <row r="673" spans="1:18" ht="38.25">
      <c r="A673" s="497"/>
      <c r="B673" s="492"/>
      <c r="C673" s="480"/>
      <c r="D673" s="480"/>
      <c r="E673" s="480"/>
      <c r="F673" s="480"/>
      <c r="G673" s="480"/>
      <c r="H673" s="480"/>
      <c r="I673" s="117" t="s">
        <v>18</v>
      </c>
      <c r="J673" s="477"/>
      <c r="K673" s="198" t="s">
        <v>17</v>
      </c>
      <c r="L673" s="83">
        <v>0</v>
      </c>
      <c r="M673" s="370">
        <v>0</v>
      </c>
      <c r="N673" s="35">
        <v>0</v>
      </c>
      <c r="O673" s="35">
        <v>0</v>
      </c>
      <c r="P673" s="35"/>
      <c r="Q673" s="36">
        <f t="shared" si="208"/>
        <v>0</v>
      </c>
      <c r="R673" s="340"/>
    </row>
    <row r="674" spans="1:18" ht="25.5">
      <c r="A674" s="497"/>
      <c r="B674" s="492"/>
      <c r="C674" s="480"/>
      <c r="D674" s="480"/>
      <c r="E674" s="480"/>
      <c r="F674" s="480"/>
      <c r="G674" s="480"/>
      <c r="H674" s="480"/>
      <c r="I674" s="59" t="s">
        <v>432</v>
      </c>
      <c r="J674" s="477"/>
      <c r="K674" s="346" t="s">
        <v>38</v>
      </c>
      <c r="L674" s="85">
        <f>L675</f>
        <v>0</v>
      </c>
      <c r="M674" s="41">
        <v>0</v>
      </c>
      <c r="N674" s="36">
        <f t="shared" ref="N674:O674" si="238">N675</f>
        <v>3.5000000000000003E-2</v>
      </c>
      <c r="O674" s="36">
        <f t="shared" si="238"/>
        <v>0.05</v>
      </c>
      <c r="P674" s="36"/>
      <c r="Q674" s="36">
        <f t="shared" si="208"/>
        <v>8.5000000000000006E-2</v>
      </c>
      <c r="R674" s="340"/>
    </row>
    <row r="675" spans="1:18">
      <c r="A675" s="497"/>
      <c r="B675" s="492"/>
      <c r="C675" s="480"/>
      <c r="D675" s="480"/>
      <c r="E675" s="480"/>
      <c r="F675" s="480"/>
      <c r="G675" s="480"/>
      <c r="H675" s="480"/>
      <c r="I675" s="64" t="s">
        <v>16</v>
      </c>
      <c r="J675" s="477"/>
      <c r="K675" s="198" t="s">
        <v>12</v>
      </c>
      <c r="L675" s="83">
        <v>0</v>
      </c>
      <c r="M675" s="41">
        <v>0</v>
      </c>
      <c r="N675" s="227">
        <v>3.5000000000000003E-2</v>
      </c>
      <c r="O675" s="227">
        <v>0.05</v>
      </c>
      <c r="P675" s="227"/>
      <c r="Q675" s="36">
        <f t="shared" si="208"/>
        <v>8.5000000000000006E-2</v>
      </c>
      <c r="R675" s="340"/>
    </row>
    <row r="676" spans="1:18" ht="25.5">
      <c r="A676" s="497"/>
      <c r="B676" s="492"/>
      <c r="C676" s="480"/>
      <c r="D676" s="480"/>
      <c r="E676" s="480"/>
      <c r="F676" s="480"/>
      <c r="G676" s="480"/>
      <c r="H676" s="480"/>
      <c r="I676" s="59" t="s">
        <v>123</v>
      </c>
      <c r="J676" s="477"/>
      <c r="K676" s="346" t="s">
        <v>44</v>
      </c>
      <c r="L676" s="85">
        <f>L677</f>
        <v>0</v>
      </c>
      <c r="M676" s="370">
        <v>0</v>
      </c>
      <c r="N676" s="36">
        <f t="shared" ref="N676:O676" si="239">N677</f>
        <v>1.5069999999999999</v>
      </c>
      <c r="O676" s="36">
        <f t="shared" si="239"/>
        <v>4.7539999999999996</v>
      </c>
      <c r="P676" s="36"/>
      <c r="Q676" s="36">
        <f t="shared" si="208"/>
        <v>6.2609999999999992</v>
      </c>
      <c r="R676" s="340"/>
    </row>
    <row r="677" spans="1:18">
      <c r="A677" s="497"/>
      <c r="B677" s="492"/>
      <c r="C677" s="480"/>
      <c r="D677" s="480"/>
      <c r="E677" s="480"/>
      <c r="F677" s="480"/>
      <c r="G677" s="480"/>
      <c r="H677" s="480"/>
      <c r="I677" s="64" t="s">
        <v>16</v>
      </c>
      <c r="J677" s="477"/>
      <c r="K677" s="198" t="s">
        <v>12</v>
      </c>
      <c r="L677" s="83">
        <v>0</v>
      </c>
      <c r="M677" s="41">
        <v>0</v>
      </c>
      <c r="N677" s="227">
        <v>1.5069999999999999</v>
      </c>
      <c r="O677" s="35">
        <v>4.7539999999999996</v>
      </c>
      <c r="P677" s="35"/>
      <c r="Q677" s="36">
        <f t="shared" si="208"/>
        <v>6.2609999999999992</v>
      </c>
      <c r="R677" s="340"/>
    </row>
    <row r="678" spans="1:18" ht="25.5">
      <c r="A678" s="497"/>
      <c r="B678" s="492"/>
      <c r="C678" s="480"/>
      <c r="D678" s="480"/>
      <c r="E678" s="480"/>
      <c r="F678" s="480"/>
      <c r="G678" s="480"/>
      <c r="H678" s="480"/>
      <c r="I678" s="59" t="s">
        <v>124</v>
      </c>
      <c r="J678" s="477"/>
      <c r="K678" s="346" t="s">
        <v>40</v>
      </c>
      <c r="L678" s="85">
        <f>L679</f>
        <v>0</v>
      </c>
      <c r="M678" s="47">
        <v>0</v>
      </c>
      <c r="N678" s="36">
        <f t="shared" ref="N678:O678" si="240">N679</f>
        <v>0.158</v>
      </c>
      <c r="O678" s="36">
        <f t="shared" si="240"/>
        <v>0.15</v>
      </c>
      <c r="P678" s="36"/>
      <c r="Q678" s="36">
        <f t="shared" si="208"/>
        <v>0.308</v>
      </c>
      <c r="R678" s="340"/>
    </row>
    <row r="679" spans="1:18">
      <c r="A679" s="497"/>
      <c r="B679" s="492"/>
      <c r="C679" s="480"/>
      <c r="D679" s="480"/>
      <c r="E679" s="480"/>
      <c r="F679" s="480"/>
      <c r="G679" s="480"/>
      <c r="H679" s="480"/>
      <c r="I679" s="64" t="s">
        <v>16</v>
      </c>
      <c r="J679" s="477"/>
      <c r="K679" s="198" t="s">
        <v>12</v>
      </c>
      <c r="L679" s="83">
        <v>0</v>
      </c>
      <c r="M679" s="41">
        <v>0</v>
      </c>
      <c r="N679" s="227">
        <v>0.158</v>
      </c>
      <c r="O679" s="227">
        <v>0.15</v>
      </c>
      <c r="P679" s="227"/>
      <c r="Q679" s="36">
        <f t="shared" si="208"/>
        <v>0.308</v>
      </c>
      <c r="R679" s="340"/>
    </row>
    <row r="680" spans="1:18" ht="25.5">
      <c r="A680" s="497"/>
      <c r="B680" s="492"/>
      <c r="C680" s="480"/>
      <c r="D680" s="480"/>
      <c r="E680" s="480"/>
      <c r="F680" s="480"/>
      <c r="G680" s="480"/>
      <c r="H680" s="480"/>
      <c r="I680" s="67" t="s">
        <v>196</v>
      </c>
      <c r="J680" s="477"/>
      <c r="K680" s="346" t="s">
        <v>11</v>
      </c>
      <c r="L680" s="85">
        <f>L681+L682</f>
        <v>0</v>
      </c>
      <c r="M680" s="47">
        <v>0</v>
      </c>
      <c r="N680" s="36">
        <f t="shared" ref="N680:O680" si="241">N681+N682</f>
        <v>0.11899999999999999</v>
      </c>
      <c r="O680" s="36">
        <f t="shared" si="241"/>
        <v>0.22800000000000001</v>
      </c>
      <c r="P680" s="36"/>
      <c r="Q680" s="36">
        <f t="shared" si="208"/>
        <v>0.34699999999999998</v>
      </c>
      <c r="R680" s="340"/>
    </row>
    <row r="681" spans="1:18">
      <c r="A681" s="497"/>
      <c r="B681" s="492"/>
      <c r="C681" s="480"/>
      <c r="D681" s="480"/>
      <c r="E681" s="480"/>
      <c r="F681" s="480"/>
      <c r="G681" s="480"/>
      <c r="H681" s="480"/>
      <c r="I681" s="64" t="s">
        <v>16</v>
      </c>
      <c r="J681" s="477"/>
      <c r="K681" s="198" t="s">
        <v>12</v>
      </c>
      <c r="L681" s="83">
        <v>0</v>
      </c>
      <c r="M681" s="41">
        <v>0</v>
      </c>
      <c r="N681" s="35">
        <v>0.11899999999999999</v>
      </c>
      <c r="O681" s="227">
        <v>0.22800000000000001</v>
      </c>
      <c r="P681" s="227"/>
      <c r="Q681" s="36">
        <f t="shared" si="208"/>
        <v>0.34699999999999998</v>
      </c>
      <c r="R681" s="340"/>
    </row>
    <row r="682" spans="1:18" ht="25.5">
      <c r="A682" s="497"/>
      <c r="B682" s="492"/>
      <c r="C682" s="480"/>
      <c r="D682" s="480"/>
      <c r="E682" s="480"/>
      <c r="F682" s="480"/>
      <c r="G682" s="480"/>
      <c r="H682" s="480"/>
      <c r="I682" s="64" t="s">
        <v>126</v>
      </c>
      <c r="J682" s="477"/>
      <c r="K682" s="198" t="s">
        <v>127</v>
      </c>
      <c r="L682" s="83">
        <v>0</v>
      </c>
      <c r="M682" s="47">
        <v>0</v>
      </c>
      <c r="N682" s="35">
        <v>0</v>
      </c>
      <c r="O682" s="35">
        <v>0</v>
      </c>
      <c r="P682" s="35"/>
      <c r="Q682" s="36">
        <f t="shared" si="208"/>
        <v>0</v>
      </c>
      <c r="R682" s="340"/>
    </row>
    <row r="683" spans="1:18" ht="25.5">
      <c r="A683" s="497"/>
      <c r="B683" s="492"/>
      <c r="C683" s="480"/>
      <c r="D683" s="480"/>
      <c r="E683" s="480"/>
      <c r="F683" s="480"/>
      <c r="G683" s="480"/>
      <c r="H683" s="480"/>
      <c r="I683" s="116" t="s">
        <v>25</v>
      </c>
      <c r="J683" s="477"/>
      <c r="K683" s="346" t="s">
        <v>47</v>
      </c>
      <c r="L683" s="85">
        <f>L684</f>
        <v>0</v>
      </c>
      <c r="M683" s="47"/>
      <c r="N683" s="36">
        <f t="shared" ref="N683:O683" si="242">N684</f>
        <v>0</v>
      </c>
      <c r="O683" s="36">
        <f t="shared" si="242"/>
        <v>0.54300000000000004</v>
      </c>
      <c r="P683" s="36"/>
      <c r="Q683" s="36">
        <f t="shared" si="208"/>
        <v>0.54300000000000004</v>
      </c>
      <c r="R683" s="340"/>
    </row>
    <row r="684" spans="1:18">
      <c r="A684" s="497"/>
      <c r="B684" s="492"/>
      <c r="C684" s="480"/>
      <c r="D684" s="480"/>
      <c r="E684" s="480"/>
      <c r="F684" s="480"/>
      <c r="G684" s="480"/>
      <c r="H684" s="480"/>
      <c r="I684" s="64" t="s">
        <v>16</v>
      </c>
      <c r="J684" s="477"/>
      <c r="K684" s="198" t="s">
        <v>12</v>
      </c>
      <c r="L684" s="83">
        <v>0</v>
      </c>
      <c r="M684" s="41">
        <v>0</v>
      </c>
      <c r="N684" s="35">
        <v>0</v>
      </c>
      <c r="O684" s="227">
        <v>0.54300000000000004</v>
      </c>
      <c r="P684" s="227"/>
      <c r="Q684" s="36">
        <f t="shared" si="208"/>
        <v>0.54300000000000004</v>
      </c>
      <c r="R684" s="340"/>
    </row>
    <row r="685" spans="1:18" ht="38.25">
      <c r="A685" s="497"/>
      <c r="B685" s="492"/>
      <c r="C685" s="480"/>
      <c r="D685" s="480"/>
      <c r="E685" s="480"/>
      <c r="F685" s="480"/>
      <c r="G685" s="480"/>
      <c r="H685" s="480"/>
      <c r="I685" s="116" t="s">
        <v>433</v>
      </c>
      <c r="J685" s="477"/>
      <c r="K685" s="346" t="s">
        <v>35</v>
      </c>
      <c r="L685" s="85">
        <f>L686</f>
        <v>0</v>
      </c>
      <c r="M685" s="47">
        <v>0</v>
      </c>
      <c r="N685" s="36">
        <f>N686</f>
        <v>3.5000000000000003E-2</v>
      </c>
      <c r="O685" s="36">
        <f t="shared" ref="O685" si="243">O686</f>
        <v>0.03</v>
      </c>
      <c r="P685" s="36"/>
      <c r="Q685" s="36">
        <f t="shared" si="208"/>
        <v>6.5000000000000002E-2</v>
      </c>
      <c r="R685" s="340"/>
    </row>
    <row r="686" spans="1:18">
      <c r="A686" s="497"/>
      <c r="B686" s="492"/>
      <c r="C686" s="480"/>
      <c r="D686" s="480"/>
      <c r="E686" s="480"/>
      <c r="F686" s="480"/>
      <c r="G686" s="480"/>
      <c r="H686" s="480"/>
      <c r="I686" s="64" t="s">
        <v>16</v>
      </c>
      <c r="J686" s="477"/>
      <c r="K686" s="198" t="s">
        <v>12</v>
      </c>
      <c r="L686" s="83">
        <v>0</v>
      </c>
      <c r="M686" s="41">
        <v>0</v>
      </c>
      <c r="N686" s="227">
        <v>3.5000000000000003E-2</v>
      </c>
      <c r="O686" s="227">
        <v>0.03</v>
      </c>
      <c r="P686" s="227"/>
      <c r="Q686" s="36">
        <f t="shared" si="208"/>
        <v>6.5000000000000002E-2</v>
      </c>
      <c r="R686" s="340"/>
    </row>
    <row r="687" spans="1:18" ht="12.75" customHeight="1">
      <c r="A687" s="497">
        <v>7</v>
      </c>
      <c r="B687" s="515" t="s">
        <v>409</v>
      </c>
      <c r="C687" s="480"/>
      <c r="D687" s="480"/>
      <c r="E687" s="480"/>
      <c r="F687" s="480"/>
      <c r="G687" s="480"/>
      <c r="H687" s="480"/>
      <c r="I687" s="201" t="s">
        <v>13</v>
      </c>
      <c r="J687" s="476">
        <v>124</v>
      </c>
      <c r="K687" s="199"/>
      <c r="L687" s="15">
        <f>L688+L692+L694+L696+L698+L701+L704+L707+L709</f>
        <v>0</v>
      </c>
      <c r="M687" s="15">
        <f t="shared" ref="M687:Q687" si="244">M688+M692+M694+M696+M698+M701+M704+M707+M709</f>
        <v>0</v>
      </c>
      <c r="N687" s="15">
        <f t="shared" si="244"/>
        <v>174.12</v>
      </c>
      <c r="O687" s="15">
        <f t="shared" si="244"/>
        <v>248.70299999999997</v>
      </c>
      <c r="P687" s="15"/>
      <c r="Q687" s="15">
        <f t="shared" si="244"/>
        <v>422.82300000000004</v>
      </c>
      <c r="R687" s="340"/>
    </row>
    <row r="688" spans="1:18" ht="51">
      <c r="A688" s="497"/>
      <c r="B688" s="515"/>
      <c r="C688" s="480"/>
      <c r="D688" s="480"/>
      <c r="E688" s="480"/>
      <c r="F688" s="480"/>
      <c r="G688" s="480"/>
      <c r="H688" s="480"/>
      <c r="I688" s="34" t="s">
        <v>121</v>
      </c>
      <c r="J688" s="477"/>
      <c r="K688" s="346" t="s">
        <v>10</v>
      </c>
      <c r="L688" s="85">
        <f>L690+L689+L691</f>
        <v>0</v>
      </c>
      <c r="M688" s="377"/>
      <c r="N688" s="36">
        <f t="shared" ref="N688:O688" si="245">N690+N689+N691</f>
        <v>82.430999999999997</v>
      </c>
      <c r="O688" s="36">
        <f t="shared" si="245"/>
        <v>84.948999999999998</v>
      </c>
      <c r="P688" s="36"/>
      <c r="Q688" s="36">
        <f t="shared" si="208"/>
        <v>167.38</v>
      </c>
      <c r="R688" s="340"/>
    </row>
    <row r="689" spans="1:18" ht="25.5">
      <c r="A689" s="497"/>
      <c r="B689" s="515"/>
      <c r="C689" s="480"/>
      <c r="D689" s="480"/>
      <c r="E689" s="480"/>
      <c r="F689" s="480"/>
      <c r="G689" s="480"/>
      <c r="H689" s="480"/>
      <c r="I689" s="117" t="s">
        <v>114</v>
      </c>
      <c r="J689" s="477"/>
      <c r="K689" s="198" t="s">
        <v>11</v>
      </c>
      <c r="L689" s="83">
        <v>0</v>
      </c>
      <c r="M689" s="41">
        <v>0</v>
      </c>
      <c r="N689" s="35">
        <v>0</v>
      </c>
      <c r="O689" s="35">
        <v>0</v>
      </c>
      <c r="P689" s="35"/>
      <c r="Q689" s="36">
        <f t="shared" si="208"/>
        <v>0</v>
      </c>
      <c r="R689" s="340"/>
    </row>
    <row r="690" spans="1:18">
      <c r="A690" s="497"/>
      <c r="B690" s="515"/>
      <c r="C690" s="480"/>
      <c r="D690" s="480"/>
      <c r="E690" s="480"/>
      <c r="F690" s="480"/>
      <c r="G690" s="480"/>
      <c r="H690" s="480"/>
      <c r="I690" s="64" t="s">
        <v>16</v>
      </c>
      <c r="J690" s="477"/>
      <c r="K690" s="198" t="s">
        <v>12</v>
      </c>
      <c r="L690" s="83">
        <v>0</v>
      </c>
      <c r="M690" s="47"/>
      <c r="N690" s="227">
        <v>82.430999999999997</v>
      </c>
      <c r="O690" s="227">
        <v>84.948999999999998</v>
      </c>
      <c r="P690" s="227"/>
      <c r="Q690" s="36">
        <f t="shared" si="208"/>
        <v>167.38</v>
      </c>
      <c r="R690" s="340"/>
    </row>
    <row r="691" spans="1:18" ht="38.25">
      <c r="A691" s="497"/>
      <c r="B691" s="515"/>
      <c r="C691" s="480"/>
      <c r="D691" s="480"/>
      <c r="E691" s="480"/>
      <c r="F691" s="480"/>
      <c r="G691" s="480"/>
      <c r="H691" s="480"/>
      <c r="I691" s="117" t="s">
        <v>18</v>
      </c>
      <c r="J691" s="477"/>
      <c r="K691" s="198" t="s">
        <v>17</v>
      </c>
      <c r="L691" s="83">
        <v>0</v>
      </c>
      <c r="M691" s="47"/>
      <c r="N691" s="35">
        <v>0</v>
      </c>
      <c r="O691" s="35">
        <v>0</v>
      </c>
      <c r="P691" s="35"/>
      <c r="Q691" s="36">
        <f t="shared" si="208"/>
        <v>0</v>
      </c>
      <c r="R691" s="340"/>
    </row>
    <row r="692" spans="1:18" ht="25.5">
      <c r="A692" s="497"/>
      <c r="B692" s="515"/>
      <c r="C692" s="480"/>
      <c r="D692" s="480"/>
      <c r="E692" s="480"/>
      <c r="F692" s="480"/>
      <c r="G692" s="480"/>
      <c r="H692" s="480"/>
      <c r="I692" s="59" t="s">
        <v>432</v>
      </c>
      <c r="J692" s="477"/>
      <c r="K692" s="346" t="s">
        <v>38</v>
      </c>
      <c r="L692" s="85">
        <f>L693</f>
        <v>0</v>
      </c>
      <c r="M692" s="41">
        <v>0</v>
      </c>
      <c r="N692" s="36">
        <f t="shared" ref="N692:O692" si="246">N693</f>
        <v>3.9E-2</v>
      </c>
      <c r="O692" s="36">
        <f t="shared" si="246"/>
        <v>0.03</v>
      </c>
      <c r="P692" s="36"/>
      <c r="Q692" s="36">
        <f t="shared" si="208"/>
        <v>6.9000000000000006E-2</v>
      </c>
      <c r="R692" s="340"/>
    </row>
    <row r="693" spans="1:18">
      <c r="A693" s="497"/>
      <c r="B693" s="515"/>
      <c r="C693" s="480"/>
      <c r="D693" s="480"/>
      <c r="E693" s="480"/>
      <c r="F693" s="480"/>
      <c r="G693" s="480"/>
      <c r="H693" s="480"/>
      <c r="I693" s="64" t="s">
        <v>16</v>
      </c>
      <c r="J693" s="477"/>
      <c r="K693" s="198" t="s">
        <v>12</v>
      </c>
      <c r="L693" s="83">
        <v>0</v>
      </c>
      <c r="M693" s="47">
        <v>0</v>
      </c>
      <c r="N693" s="227">
        <v>3.9E-2</v>
      </c>
      <c r="O693" s="227">
        <v>0.03</v>
      </c>
      <c r="P693" s="227"/>
      <c r="Q693" s="36">
        <f t="shared" si="208"/>
        <v>6.9000000000000006E-2</v>
      </c>
      <c r="R693" s="340"/>
    </row>
    <row r="694" spans="1:18" ht="25.5">
      <c r="A694" s="497"/>
      <c r="B694" s="515"/>
      <c r="C694" s="480"/>
      <c r="D694" s="480"/>
      <c r="E694" s="480"/>
      <c r="F694" s="480"/>
      <c r="G694" s="480"/>
      <c r="H694" s="480"/>
      <c r="I694" s="59" t="s">
        <v>123</v>
      </c>
      <c r="J694" s="477"/>
      <c r="K694" s="346" t="s">
        <v>44</v>
      </c>
      <c r="L694" s="85">
        <f>L695</f>
        <v>0</v>
      </c>
      <c r="M694" s="374">
        <v>0</v>
      </c>
      <c r="N694" s="36">
        <f t="shared" ref="N694:O694" si="247">N695</f>
        <v>8.1630000000000003</v>
      </c>
      <c r="O694" s="36">
        <f t="shared" si="247"/>
        <v>22.501999999999999</v>
      </c>
      <c r="P694" s="36"/>
      <c r="Q694" s="36">
        <f t="shared" si="208"/>
        <v>30.664999999999999</v>
      </c>
      <c r="R694" s="340"/>
    </row>
    <row r="695" spans="1:18">
      <c r="A695" s="497"/>
      <c r="B695" s="515"/>
      <c r="C695" s="480"/>
      <c r="D695" s="480"/>
      <c r="E695" s="480"/>
      <c r="F695" s="480"/>
      <c r="G695" s="480"/>
      <c r="H695" s="480"/>
      <c r="I695" s="64" t="s">
        <v>16</v>
      </c>
      <c r="J695" s="477"/>
      <c r="K695" s="198" t="s">
        <v>12</v>
      </c>
      <c r="L695" s="83">
        <v>0</v>
      </c>
      <c r="M695" s="47">
        <v>0</v>
      </c>
      <c r="N695" s="227">
        <v>8.1630000000000003</v>
      </c>
      <c r="O695" s="35">
        <v>22.501999999999999</v>
      </c>
      <c r="P695" s="35"/>
      <c r="Q695" s="36">
        <f t="shared" si="208"/>
        <v>30.664999999999999</v>
      </c>
      <c r="R695" s="340"/>
    </row>
    <row r="696" spans="1:18" ht="25.5">
      <c r="A696" s="497"/>
      <c r="B696" s="515"/>
      <c r="C696" s="480"/>
      <c r="D696" s="480"/>
      <c r="E696" s="480"/>
      <c r="F696" s="480"/>
      <c r="G696" s="480"/>
      <c r="H696" s="480"/>
      <c r="I696" s="59" t="s">
        <v>124</v>
      </c>
      <c r="J696" s="477"/>
      <c r="K696" s="346" t="s">
        <v>40</v>
      </c>
      <c r="L696" s="85">
        <f>L697</f>
        <v>0</v>
      </c>
      <c r="M696" s="47">
        <v>0</v>
      </c>
      <c r="N696" s="36">
        <f t="shared" ref="N696:O696" si="248">N697</f>
        <v>1</v>
      </c>
      <c r="O696" s="36">
        <f t="shared" si="248"/>
        <v>0.69</v>
      </c>
      <c r="P696" s="36"/>
      <c r="Q696" s="36">
        <f t="shared" si="208"/>
        <v>1.69</v>
      </c>
      <c r="R696" s="340"/>
    </row>
    <row r="697" spans="1:18">
      <c r="A697" s="497"/>
      <c r="B697" s="515"/>
      <c r="C697" s="480"/>
      <c r="D697" s="480"/>
      <c r="E697" s="480"/>
      <c r="F697" s="480"/>
      <c r="G697" s="480"/>
      <c r="H697" s="480"/>
      <c r="I697" s="64" t="s">
        <v>16</v>
      </c>
      <c r="J697" s="477"/>
      <c r="K697" s="198" t="s">
        <v>12</v>
      </c>
      <c r="L697" s="83">
        <v>0</v>
      </c>
      <c r="M697" s="41">
        <v>0</v>
      </c>
      <c r="N697" s="227">
        <v>1</v>
      </c>
      <c r="O697" s="227">
        <v>0.69</v>
      </c>
      <c r="P697" s="227"/>
      <c r="Q697" s="36">
        <f t="shared" si="208"/>
        <v>1.69</v>
      </c>
      <c r="R697" s="340"/>
    </row>
    <row r="698" spans="1:18" ht="25.5">
      <c r="A698" s="497"/>
      <c r="B698" s="515"/>
      <c r="C698" s="480"/>
      <c r="D698" s="480"/>
      <c r="E698" s="480"/>
      <c r="F698" s="480"/>
      <c r="G698" s="480"/>
      <c r="H698" s="480"/>
      <c r="I698" s="67" t="s">
        <v>196</v>
      </c>
      <c r="J698" s="477"/>
      <c r="K698" s="346" t="s">
        <v>11</v>
      </c>
      <c r="L698" s="85">
        <f>L699+L700</f>
        <v>0</v>
      </c>
      <c r="M698" s="370">
        <v>0</v>
      </c>
      <c r="N698" s="36">
        <f t="shared" ref="N698:O698" si="249">N699+N700</f>
        <v>58.852000000000004</v>
      </c>
      <c r="O698" s="36">
        <f t="shared" si="249"/>
        <v>108.94499999999999</v>
      </c>
      <c r="P698" s="36"/>
      <c r="Q698" s="36">
        <f t="shared" si="208"/>
        <v>167.797</v>
      </c>
      <c r="R698" s="340"/>
    </row>
    <row r="699" spans="1:18">
      <c r="A699" s="497"/>
      <c r="B699" s="515"/>
      <c r="C699" s="480"/>
      <c r="D699" s="480"/>
      <c r="E699" s="480"/>
      <c r="F699" s="480"/>
      <c r="G699" s="480"/>
      <c r="H699" s="480"/>
      <c r="I699" s="64" t="s">
        <v>16</v>
      </c>
      <c r="J699" s="477"/>
      <c r="K699" s="198" t="s">
        <v>12</v>
      </c>
      <c r="L699" s="83">
        <v>0</v>
      </c>
      <c r="M699" s="36">
        <v>0</v>
      </c>
      <c r="N699" s="35">
        <v>35.295999999999999</v>
      </c>
      <c r="O699" s="227">
        <v>108.94499999999999</v>
      </c>
      <c r="P699" s="227"/>
      <c r="Q699" s="36">
        <f t="shared" si="208"/>
        <v>144.24099999999999</v>
      </c>
      <c r="R699" s="340"/>
    </row>
    <row r="700" spans="1:18" ht="25.5">
      <c r="A700" s="497"/>
      <c r="B700" s="515"/>
      <c r="C700" s="480"/>
      <c r="D700" s="480"/>
      <c r="E700" s="480"/>
      <c r="F700" s="480"/>
      <c r="G700" s="480"/>
      <c r="H700" s="480"/>
      <c r="I700" s="64" t="s">
        <v>126</v>
      </c>
      <c r="J700" s="477"/>
      <c r="K700" s="198" t="s">
        <v>127</v>
      </c>
      <c r="L700" s="83">
        <v>0</v>
      </c>
      <c r="M700" s="41">
        <v>0</v>
      </c>
      <c r="N700" s="35">
        <v>23.556000000000001</v>
      </c>
      <c r="O700" s="35">
        <v>0</v>
      </c>
      <c r="P700" s="35"/>
      <c r="Q700" s="36">
        <f t="shared" si="208"/>
        <v>23.556000000000001</v>
      </c>
      <c r="R700" s="340"/>
    </row>
    <row r="701" spans="1:18" ht="51">
      <c r="A701" s="497"/>
      <c r="B701" s="515"/>
      <c r="C701" s="480"/>
      <c r="D701" s="480"/>
      <c r="E701" s="480"/>
      <c r="F701" s="480"/>
      <c r="G701" s="480"/>
      <c r="H701" s="480"/>
      <c r="I701" s="67" t="s">
        <v>125</v>
      </c>
      <c r="J701" s="477"/>
      <c r="K701" s="346" t="s">
        <v>45</v>
      </c>
      <c r="L701" s="85">
        <f>L702+L703</f>
        <v>0</v>
      </c>
      <c r="M701" s="47">
        <v>0</v>
      </c>
      <c r="N701" s="36">
        <f t="shared" ref="N701:O701" si="250">N702+N703</f>
        <v>7.5759999999999996</v>
      </c>
      <c r="O701" s="36">
        <f t="shared" si="250"/>
        <v>30</v>
      </c>
      <c r="P701" s="36"/>
      <c r="Q701" s="36">
        <f t="shared" si="208"/>
        <v>37.576000000000001</v>
      </c>
      <c r="R701" s="340"/>
    </row>
    <row r="702" spans="1:18">
      <c r="A702" s="497"/>
      <c r="B702" s="515"/>
      <c r="C702" s="480"/>
      <c r="D702" s="480"/>
      <c r="E702" s="480"/>
      <c r="F702" s="480"/>
      <c r="G702" s="480"/>
      <c r="H702" s="480"/>
      <c r="I702" s="64" t="s">
        <v>16</v>
      </c>
      <c r="J702" s="477"/>
      <c r="K702" s="198" t="s">
        <v>12</v>
      </c>
      <c r="L702" s="83">
        <v>0</v>
      </c>
      <c r="M702" s="377">
        <v>0</v>
      </c>
      <c r="N702" s="35">
        <v>7.5759999999999996</v>
      </c>
      <c r="O702" s="35">
        <v>30</v>
      </c>
      <c r="P702" s="35"/>
      <c r="Q702" s="36">
        <f t="shared" si="208"/>
        <v>37.576000000000001</v>
      </c>
      <c r="R702" s="340"/>
    </row>
    <row r="703" spans="1:18" ht="25.5">
      <c r="A703" s="497"/>
      <c r="B703" s="515"/>
      <c r="C703" s="480"/>
      <c r="D703" s="480"/>
      <c r="E703" s="480"/>
      <c r="F703" s="480"/>
      <c r="G703" s="480"/>
      <c r="H703" s="480"/>
      <c r="I703" s="64" t="s">
        <v>126</v>
      </c>
      <c r="J703" s="477"/>
      <c r="K703" s="198" t="s">
        <v>127</v>
      </c>
      <c r="L703" s="83">
        <v>0</v>
      </c>
      <c r="M703" s="47">
        <v>0</v>
      </c>
      <c r="N703" s="35">
        <v>0</v>
      </c>
      <c r="O703" s="35">
        <v>0</v>
      </c>
      <c r="P703" s="35"/>
      <c r="Q703" s="36">
        <f t="shared" si="208"/>
        <v>0</v>
      </c>
      <c r="R703" s="340"/>
    </row>
    <row r="704" spans="1:18" ht="25.5">
      <c r="A704" s="497"/>
      <c r="B704" s="515"/>
      <c r="C704" s="480"/>
      <c r="D704" s="480"/>
      <c r="E704" s="480"/>
      <c r="F704" s="480"/>
      <c r="G704" s="480"/>
      <c r="H704" s="480"/>
      <c r="I704" s="116" t="s">
        <v>25</v>
      </c>
      <c r="J704" s="477"/>
      <c r="K704" s="346" t="s">
        <v>47</v>
      </c>
      <c r="L704" s="85">
        <f>L705+L706</f>
        <v>0</v>
      </c>
      <c r="M704" s="47">
        <v>0</v>
      </c>
      <c r="N704" s="36">
        <f t="shared" ref="N704:O704" si="251">N705+N706</f>
        <v>0.34</v>
      </c>
      <c r="O704" s="36">
        <f t="shared" si="251"/>
        <v>1.5569999999999999</v>
      </c>
      <c r="P704" s="36"/>
      <c r="Q704" s="36">
        <f t="shared" si="208"/>
        <v>1.897</v>
      </c>
      <c r="R704" s="340"/>
    </row>
    <row r="705" spans="1:18">
      <c r="A705" s="497"/>
      <c r="B705" s="515"/>
      <c r="C705" s="480"/>
      <c r="D705" s="480"/>
      <c r="E705" s="480"/>
      <c r="F705" s="480"/>
      <c r="G705" s="480"/>
      <c r="H705" s="480"/>
      <c r="I705" s="64" t="s">
        <v>16</v>
      </c>
      <c r="J705" s="477"/>
      <c r="K705" s="198" t="s">
        <v>12</v>
      </c>
      <c r="L705" s="83">
        <v>0</v>
      </c>
      <c r="M705" s="47">
        <v>0</v>
      </c>
      <c r="N705" s="35">
        <v>0.34</v>
      </c>
      <c r="O705" s="227">
        <v>1.5569999999999999</v>
      </c>
      <c r="P705" s="227"/>
      <c r="Q705" s="36">
        <f t="shared" si="208"/>
        <v>1.897</v>
      </c>
      <c r="R705" s="340"/>
    </row>
    <row r="706" spans="1:18" ht="25.5">
      <c r="A706" s="497"/>
      <c r="B706" s="515"/>
      <c r="C706" s="480"/>
      <c r="D706" s="480"/>
      <c r="E706" s="480"/>
      <c r="F706" s="480"/>
      <c r="G706" s="480"/>
      <c r="H706" s="480"/>
      <c r="I706" s="64" t="s">
        <v>126</v>
      </c>
      <c r="J706" s="477"/>
      <c r="K706" s="198" t="s">
        <v>127</v>
      </c>
      <c r="L706" s="83">
        <v>0</v>
      </c>
      <c r="M706" s="41">
        <v>0</v>
      </c>
      <c r="N706" s="35">
        <v>0</v>
      </c>
      <c r="O706" s="227">
        <v>0</v>
      </c>
      <c r="P706" s="227"/>
      <c r="Q706" s="36">
        <f t="shared" si="208"/>
        <v>0</v>
      </c>
      <c r="R706" s="340"/>
    </row>
    <row r="707" spans="1:18" ht="38.25">
      <c r="A707" s="497"/>
      <c r="B707" s="515"/>
      <c r="C707" s="480"/>
      <c r="D707" s="480"/>
      <c r="E707" s="480"/>
      <c r="F707" s="480"/>
      <c r="G707" s="480"/>
      <c r="H707" s="480"/>
      <c r="I707" s="116" t="s">
        <v>433</v>
      </c>
      <c r="J707" s="477"/>
      <c r="K707" s="346" t="s">
        <v>35</v>
      </c>
      <c r="L707" s="85">
        <f>L708</f>
        <v>0</v>
      </c>
      <c r="M707" s="47"/>
      <c r="N707" s="36">
        <f>N708</f>
        <v>3.9E-2</v>
      </c>
      <c r="O707" s="36">
        <f t="shared" ref="O707" si="252">O708</f>
        <v>0.03</v>
      </c>
      <c r="P707" s="36"/>
      <c r="Q707" s="36">
        <f t="shared" si="208"/>
        <v>6.9000000000000006E-2</v>
      </c>
      <c r="R707" s="340"/>
    </row>
    <row r="708" spans="1:18">
      <c r="A708" s="497"/>
      <c r="B708" s="515"/>
      <c r="C708" s="480"/>
      <c r="D708" s="480"/>
      <c r="E708" s="480"/>
      <c r="F708" s="480"/>
      <c r="G708" s="480"/>
      <c r="H708" s="480"/>
      <c r="I708" s="64" t="s">
        <v>16</v>
      </c>
      <c r="J708" s="477"/>
      <c r="K708" s="198" t="s">
        <v>12</v>
      </c>
      <c r="L708" s="83">
        <v>0</v>
      </c>
      <c r="M708" s="35">
        <v>0</v>
      </c>
      <c r="N708" s="227">
        <v>3.9E-2</v>
      </c>
      <c r="O708" s="227">
        <v>0.03</v>
      </c>
      <c r="P708" s="227"/>
      <c r="Q708" s="36">
        <f t="shared" si="208"/>
        <v>6.9000000000000006E-2</v>
      </c>
      <c r="R708" s="340"/>
    </row>
    <row r="709" spans="1:18" ht="51">
      <c r="A709" s="497"/>
      <c r="B709" s="515"/>
      <c r="C709" s="480"/>
      <c r="D709" s="480"/>
      <c r="E709" s="480"/>
      <c r="F709" s="480"/>
      <c r="G709" s="480"/>
      <c r="H709" s="480"/>
      <c r="I709" s="116" t="s">
        <v>166</v>
      </c>
      <c r="J709" s="477"/>
      <c r="K709" s="346" t="s">
        <v>109</v>
      </c>
      <c r="L709" s="85">
        <f t="shared" ref="L709" si="253">L710</f>
        <v>0</v>
      </c>
      <c r="M709" s="35">
        <v>0</v>
      </c>
      <c r="N709" s="36">
        <f>N710</f>
        <v>15.68</v>
      </c>
      <c r="O709" s="36">
        <f t="shared" ref="O709" si="254">O710</f>
        <v>0</v>
      </c>
      <c r="P709" s="36"/>
      <c r="Q709" s="36">
        <f t="shared" si="208"/>
        <v>15.68</v>
      </c>
      <c r="R709" s="340"/>
    </row>
    <row r="710" spans="1:18">
      <c r="A710" s="497"/>
      <c r="B710" s="515"/>
      <c r="C710" s="480"/>
      <c r="D710" s="480"/>
      <c r="E710" s="480"/>
      <c r="F710" s="480"/>
      <c r="G710" s="480"/>
      <c r="H710" s="480"/>
      <c r="I710" s="64" t="s">
        <v>16</v>
      </c>
      <c r="J710" s="477"/>
      <c r="K710" s="198" t="s">
        <v>12</v>
      </c>
      <c r="L710" s="83">
        <v>0</v>
      </c>
      <c r="M710" s="35">
        <v>0</v>
      </c>
      <c r="N710" s="227">
        <v>15.68</v>
      </c>
      <c r="O710" s="227">
        <v>0</v>
      </c>
      <c r="P710" s="227"/>
      <c r="Q710" s="36">
        <f t="shared" si="208"/>
        <v>15.68</v>
      </c>
      <c r="R710" s="340"/>
    </row>
    <row r="711" spans="1:18">
      <c r="A711" s="497">
        <v>8</v>
      </c>
      <c r="B711" s="515" t="s">
        <v>410</v>
      </c>
      <c r="C711" s="480"/>
      <c r="D711" s="480"/>
      <c r="E711" s="480"/>
      <c r="F711" s="480"/>
      <c r="G711" s="480"/>
      <c r="H711" s="480"/>
      <c r="I711" s="201" t="s">
        <v>13</v>
      </c>
      <c r="J711" s="477">
        <v>124</v>
      </c>
      <c r="K711" s="199"/>
      <c r="L711" s="15">
        <f>L712+L717+L719+L721+L723+L725+L727</f>
        <v>0</v>
      </c>
      <c r="M711" s="15">
        <f t="shared" ref="M711:Q711" si="255">M712+M717+M719+M721+M723+M725+M727</f>
        <v>0</v>
      </c>
      <c r="N711" s="15">
        <f t="shared" si="255"/>
        <v>45.599999999999994</v>
      </c>
      <c r="O711" s="15">
        <f t="shared" si="255"/>
        <v>51.14</v>
      </c>
      <c r="P711" s="15"/>
      <c r="Q711" s="15">
        <f t="shared" si="255"/>
        <v>96.739999999999981</v>
      </c>
      <c r="R711" s="340"/>
    </row>
    <row r="712" spans="1:18" ht="51">
      <c r="A712" s="497"/>
      <c r="B712" s="515"/>
      <c r="C712" s="480"/>
      <c r="D712" s="480"/>
      <c r="E712" s="480"/>
      <c r="F712" s="480"/>
      <c r="G712" s="480"/>
      <c r="H712" s="480"/>
      <c r="I712" s="34" t="s">
        <v>121</v>
      </c>
      <c r="J712" s="477"/>
      <c r="K712" s="346" t="s">
        <v>10</v>
      </c>
      <c r="L712" s="85">
        <f>L714+L715+L713+L716</f>
        <v>0</v>
      </c>
      <c r="M712" s="35">
        <v>0</v>
      </c>
      <c r="N712" s="36">
        <f t="shared" ref="N712:O712" si="256">N714+N715+N713+N716</f>
        <v>43.484999999999999</v>
      </c>
      <c r="O712" s="36">
        <f t="shared" si="256"/>
        <v>47.64</v>
      </c>
      <c r="P712" s="36"/>
      <c r="Q712" s="36">
        <f t="shared" si="208"/>
        <v>91.125</v>
      </c>
      <c r="R712" s="340"/>
    </row>
    <row r="713" spans="1:18" ht="25.5">
      <c r="A713" s="497"/>
      <c r="B713" s="515"/>
      <c r="C713" s="480"/>
      <c r="D713" s="480"/>
      <c r="E713" s="480"/>
      <c r="F713" s="480"/>
      <c r="G713" s="480"/>
      <c r="H713" s="480"/>
      <c r="I713" s="117" t="s">
        <v>114</v>
      </c>
      <c r="J713" s="477"/>
      <c r="K713" s="198" t="s">
        <v>11</v>
      </c>
      <c r="L713" s="83">
        <v>0</v>
      </c>
      <c r="M713" s="36">
        <v>0</v>
      </c>
      <c r="N713" s="35">
        <v>0</v>
      </c>
      <c r="O713" s="35">
        <v>0</v>
      </c>
      <c r="P713" s="35"/>
      <c r="Q713" s="36">
        <f t="shared" si="208"/>
        <v>0</v>
      </c>
      <c r="R713" s="340"/>
    </row>
    <row r="714" spans="1:18">
      <c r="A714" s="497"/>
      <c r="B714" s="515"/>
      <c r="C714" s="480"/>
      <c r="D714" s="480"/>
      <c r="E714" s="480"/>
      <c r="F714" s="480"/>
      <c r="G714" s="480"/>
      <c r="H714" s="480"/>
      <c r="I714" s="64" t="s">
        <v>16</v>
      </c>
      <c r="J714" s="477"/>
      <c r="K714" s="198" t="s">
        <v>12</v>
      </c>
      <c r="L714" s="83">
        <v>0</v>
      </c>
      <c r="M714" s="35">
        <v>0</v>
      </c>
      <c r="N714" s="227">
        <v>39.908000000000001</v>
      </c>
      <c r="O714" s="227">
        <v>42.027999999999999</v>
      </c>
      <c r="P714" s="227"/>
      <c r="Q714" s="36">
        <f t="shared" si="208"/>
        <v>81.936000000000007</v>
      </c>
      <c r="R714" s="340"/>
    </row>
    <row r="715" spans="1:18" ht="25.5">
      <c r="A715" s="497"/>
      <c r="B715" s="515"/>
      <c r="C715" s="480"/>
      <c r="D715" s="480"/>
      <c r="E715" s="480"/>
      <c r="F715" s="480"/>
      <c r="G715" s="480"/>
      <c r="H715" s="480"/>
      <c r="I715" s="64" t="s">
        <v>126</v>
      </c>
      <c r="J715" s="477"/>
      <c r="K715" s="198" t="s">
        <v>127</v>
      </c>
      <c r="L715" s="83">
        <v>0</v>
      </c>
      <c r="M715" s="41">
        <v>0</v>
      </c>
      <c r="N715" s="227">
        <v>3.577</v>
      </c>
      <c r="O715" s="227">
        <v>5.6120000000000001</v>
      </c>
      <c r="P715" s="227"/>
      <c r="Q715" s="36">
        <f t="shared" si="208"/>
        <v>9.1890000000000001</v>
      </c>
      <c r="R715" s="340"/>
    </row>
    <row r="716" spans="1:18" ht="38.25">
      <c r="A716" s="497"/>
      <c r="B716" s="515"/>
      <c r="C716" s="480"/>
      <c r="D716" s="480"/>
      <c r="E716" s="480"/>
      <c r="F716" s="480"/>
      <c r="G716" s="480"/>
      <c r="H716" s="480"/>
      <c r="I716" s="117" t="s">
        <v>18</v>
      </c>
      <c r="J716" s="477"/>
      <c r="K716" s="198" t="s">
        <v>17</v>
      </c>
      <c r="L716" s="83">
        <v>0</v>
      </c>
      <c r="M716" s="47">
        <v>0</v>
      </c>
      <c r="N716" s="35">
        <v>0</v>
      </c>
      <c r="O716" s="35">
        <v>0</v>
      </c>
      <c r="P716" s="35"/>
      <c r="Q716" s="36">
        <f t="shared" si="208"/>
        <v>0</v>
      </c>
      <c r="R716" s="340"/>
    </row>
    <row r="717" spans="1:18" ht="25.5">
      <c r="A717" s="497"/>
      <c r="B717" s="515"/>
      <c r="C717" s="480"/>
      <c r="D717" s="480"/>
      <c r="E717" s="480"/>
      <c r="F717" s="480"/>
      <c r="G717" s="480"/>
      <c r="H717" s="480"/>
      <c r="I717" s="59" t="s">
        <v>432</v>
      </c>
      <c r="J717" s="477"/>
      <c r="K717" s="346" t="s">
        <v>38</v>
      </c>
      <c r="L717" s="85">
        <f>L718</f>
        <v>0</v>
      </c>
      <c r="M717" s="41">
        <v>0</v>
      </c>
      <c r="N717" s="36">
        <f t="shared" ref="N717:O717" si="257">N718</f>
        <v>0.05</v>
      </c>
      <c r="O717" s="36">
        <f t="shared" si="257"/>
        <v>0.05</v>
      </c>
      <c r="P717" s="36"/>
      <c r="Q717" s="36">
        <f t="shared" si="208"/>
        <v>0.1</v>
      </c>
      <c r="R717" s="340"/>
    </row>
    <row r="718" spans="1:18">
      <c r="A718" s="497"/>
      <c r="B718" s="515"/>
      <c r="C718" s="480"/>
      <c r="D718" s="480"/>
      <c r="E718" s="480"/>
      <c r="F718" s="480"/>
      <c r="G718" s="480"/>
      <c r="H718" s="480"/>
      <c r="I718" s="64" t="s">
        <v>16</v>
      </c>
      <c r="J718" s="477"/>
      <c r="K718" s="198" t="s">
        <v>12</v>
      </c>
      <c r="L718" s="83">
        <v>0</v>
      </c>
      <c r="M718" s="47">
        <v>0</v>
      </c>
      <c r="N718" s="227">
        <v>0.05</v>
      </c>
      <c r="O718" s="227">
        <v>0.05</v>
      </c>
      <c r="P718" s="227"/>
      <c r="Q718" s="36">
        <f t="shared" si="208"/>
        <v>0.1</v>
      </c>
      <c r="R718" s="340"/>
    </row>
    <row r="719" spans="1:18" ht="25.5">
      <c r="A719" s="497"/>
      <c r="B719" s="515"/>
      <c r="C719" s="480"/>
      <c r="D719" s="480"/>
      <c r="E719" s="480"/>
      <c r="F719" s="480"/>
      <c r="G719" s="480"/>
      <c r="H719" s="480"/>
      <c r="I719" s="59" t="s">
        <v>123</v>
      </c>
      <c r="J719" s="477"/>
      <c r="K719" s="346" t="s">
        <v>44</v>
      </c>
      <c r="L719" s="85">
        <f>L720</f>
        <v>0</v>
      </c>
      <c r="M719" s="41">
        <v>0</v>
      </c>
      <c r="N719" s="36">
        <f t="shared" ref="N719:O719" si="258">N720</f>
        <v>1.115</v>
      </c>
      <c r="O719" s="36">
        <f t="shared" si="258"/>
        <v>1.61</v>
      </c>
      <c r="P719" s="36"/>
      <c r="Q719" s="36">
        <f t="shared" si="208"/>
        <v>2.7250000000000001</v>
      </c>
      <c r="R719" s="340"/>
    </row>
    <row r="720" spans="1:18">
      <c r="A720" s="497"/>
      <c r="B720" s="515"/>
      <c r="C720" s="480"/>
      <c r="D720" s="480"/>
      <c r="E720" s="480"/>
      <c r="F720" s="480"/>
      <c r="G720" s="480"/>
      <c r="H720" s="480"/>
      <c r="I720" s="64" t="s">
        <v>16</v>
      </c>
      <c r="J720" s="477"/>
      <c r="K720" s="198" t="s">
        <v>12</v>
      </c>
      <c r="L720" s="83">
        <v>0</v>
      </c>
      <c r="M720" s="47">
        <v>0</v>
      </c>
      <c r="N720" s="227">
        <v>1.115</v>
      </c>
      <c r="O720" s="35">
        <v>1.61</v>
      </c>
      <c r="P720" s="35"/>
      <c r="Q720" s="36">
        <f t="shared" si="208"/>
        <v>2.7250000000000001</v>
      </c>
      <c r="R720" s="340"/>
    </row>
    <row r="721" spans="1:18" ht="25.5">
      <c r="A721" s="497"/>
      <c r="B721" s="515"/>
      <c r="C721" s="480"/>
      <c r="D721" s="480"/>
      <c r="E721" s="480"/>
      <c r="F721" s="480"/>
      <c r="G721" s="480"/>
      <c r="H721" s="480"/>
      <c r="I721" s="59" t="s">
        <v>124</v>
      </c>
      <c r="J721" s="477"/>
      <c r="K721" s="346" t="s">
        <v>40</v>
      </c>
      <c r="L721" s="85">
        <f>L722</f>
        <v>0</v>
      </c>
      <c r="M721" s="47">
        <v>0</v>
      </c>
      <c r="N721" s="36">
        <f t="shared" ref="N721:O721" si="259">N722</f>
        <v>0.5</v>
      </c>
      <c r="O721" s="36">
        <f t="shared" si="259"/>
        <v>0.5</v>
      </c>
      <c r="P721" s="36"/>
      <c r="Q721" s="36">
        <f t="shared" si="208"/>
        <v>1</v>
      </c>
      <c r="R721" s="340"/>
    </row>
    <row r="722" spans="1:18">
      <c r="A722" s="497"/>
      <c r="B722" s="515"/>
      <c r="C722" s="480"/>
      <c r="D722" s="480"/>
      <c r="E722" s="480"/>
      <c r="F722" s="480"/>
      <c r="G722" s="480"/>
      <c r="H722" s="480"/>
      <c r="I722" s="64" t="s">
        <v>16</v>
      </c>
      <c r="J722" s="477"/>
      <c r="K722" s="198" t="s">
        <v>12</v>
      </c>
      <c r="L722" s="83">
        <v>0</v>
      </c>
      <c r="M722" s="41">
        <v>0</v>
      </c>
      <c r="N722" s="227">
        <v>0.5</v>
      </c>
      <c r="O722" s="227">
        <v>0.5</v>
      </c>
      <c r="P722" s="227"/>
      <c r="Q722" s="36">
        <f t="shared" si="208"/>
        <v>1</v>
      </c>
      <c r="R722" s="340"/>
    </row>
    <row r="723" spans="1:18" ht="25.5">
      <c r="A723" s="497"/>
      <c r="B723" s="515"/>
      <c r="C723" s="480"/>
      <c r="D723" s="480"/>
      <c r="E723" s="480"/>
      <c r="F723" s="480"/>
      <c r="G723" s="480"/>
      <c r="H723" s="480"/>
      <c r="I723" s="67" t="s">
        <v>196</v>
      </c>
      <c r="J723" s="477"/>
      <c r="K723" s="346" t="s">
        <v>11</v>
      </c>
      <c r="L723" s="85">
        <f>L724</f>
        <v>0</v>
      </c>
      <c r="M723" s="47">
        <v>0</v>
      </c>
      <c r="N723" s="36">
        <f t="shared" ref="N723:O723" si="260">N724</f>
        <v>0.4</v>
      </c>
      <c r="O723" s="36">
        <f t="shared" si="260"/>
        <v>0.76400000000000001</v>
      </c>
      <c r="P723" s="36"/>
      <c r="Q723" s="36">
        <f t="shared" si="208"/>
        <v>1.1640000000000001</v>
      </c>
      <c r="R723" s="340"/>
    </row>
    <row r="724" spans="1:18">
      <c r="A724" s="497"/>
      <c r="B724" s="515"/>
      <c r="C724" s="480"/>
      <c r="D724" s="480"/>
      <c r="E724" s="480"/>
      <c r="F724" s="480"/>
      <c r="G724" s="480"/>
      <c r="H724" s="480"/>
      <c r="I724" s="64" t="s">
        <v>16</v>
      </c>
      <c r="J724" s="477"/>
      <c r="K724" s="198" t="s">
        <v>12</v>
      </c>
      <c r="L724" s="83">
        <v>0</v>
      </c>
      <c r="M724" s="47">
        <v>0</v>
      </c>
      <c r="N724" s="35">
        <v>0.4</v>
      </c>
      <c r="O724" s="227">
        <v>0.76400000000000001</v>
      </c>
      <c r="P724" s="227"/>
      <c r="Q724" s="36">
        <f t="shared" si="208"/>
        <v>1.1640000000000001</v>
      </c>
      <c r="R724" s="340"/>
    </row>
    <row r="725" spans="1:18" ht="25.5">
      <c r="A725" s="497"/>
      <c r="B725" s="515"/>
      <c r="C725" s="480"/>
      <c r="D725" s="480"/>
      <c r="E725" s="480"/>
      <c r="F725" s="480"/>
      <c r="G725" s="480"/>
      <c r="H725" s="480"/>
      <c r="I725" s="116" t="s">
        <v>25</v>
      </c>
      <c r="J725" s="477"/>
      <c r="K725" s="346" t="s">
        <v>47</v>
      </c>
      <c r="L725" s="85">
        <f>L726</f>
        <v>0</v>
      </c>
      <c r="M725" s="47">
        <v>0</v>
      </c>
      <c r="N725" s="36">
        <f t="shared" ref="N725:O725" si="261">N726</f>
        <v>0</v>
      </c>
      <c r="O725" s="36">
        <f t="shared" si="261"/>
        <v>0.52600000000000002</v>
      </c>
      <c r="P725" s="36"/>
      <c r="Q725" s="36">
        <f t="shared" si="208"/>
        <v>0.52600000000000002</v>
      </c>
      <c r="R725" s="340"/>
    </row>
    <row r="726" spans="1:18">
      <c r="A726" s="497"/>
      <c r="B726" s="515"/>
      <c r="C726" s="480"/>
      <c r="D726" s="480"/>
      <c r="E726" s="480"/>
      <c r="F726" s="480"/>
      <c r="G726" s="480"/>
      <c r="H726" s="480"/>
      <c r="I726" s="64" t="s">
        <v>16</v>
      </c>
      <c r="J726" s="477"/>
      <c r="K726" s="198" t="s">
        <v>12</v>
      </c>
      <c r="L726" s="83">
        <v>0</v>
      </c>
      <c r="M726" s="47">
        <v>0</v>
      </c>
      <c r="N726" s="35">
        <v>0</v>
      </c>
      <c r="O726" s="227">
        <v>0.52600000000000002</v>
      </c>
      <c r="P726" s="227"/>
      <c r="Q726" s="36">
        <f t="shared" si="208"/>
        <v>0.52600000000000002</v>
      </c>
      <c r="R726" s="340"/>
    </row>
    <row r="727" spans="1:18" ht="38.25">
      <c r="A727" s="497"/>
      <c r="B727" s="515"/>
      <c r="C727" s="480"/>
      <c r="D727" s="480"/>
      <c r="E727" s="480"/>
      <c r="F727" s="480"/>
      <c r="G727" s="480"/>
      <c r="H727" s="480"/>
      <c r="I727" s="116" t="s">
        <v>433</v>
      </c>
      <c r="J727" s="477"/>
      <c r="K727" s="346" t="s">
        <v>35</v>
      </c>
      <c r="L727" s="85">
        <f>L728</f>
        <v>0</v>
      </c>
      <c r="M727" s="47">
        <v>0</v>
      </c>
      <c r="N727" s="36">
        <f>N728</f>
        <v>0.05</v>
      </c>
      <c r="O727" s="36">
        <f t="shared" ref="O727" si="262">O728</f>
        <v>0.05</v>
      </c>
      <c r="P727" s="36"/>
      <c r="Q727" s="36">
        <f t="shared" si="208"/>
        <v>0.1</v>
      </c>
      <c r="R727" s="340"/>
    </row>
    <row r="728" spans="1:18">
      <c r="A728" s="497"/>
      <c r="B728" s="515"/>
      <c r="C728" s="480"/>
      <c r="D728" s="480"/>
      <c r="E728" s="480"/>
      <c r="F728" s="480"/>
      <c r="G728" s="480"/>
      <c r="H728" s="480"/>
      <c r="I728" s="64" t="s">
        <v>16</v>
      </c>
      <c r="J728" s="477"/>
      <c r="K728" s="198" t="s">
        <v>12</v>
      </c>
      <c r="L728" s="83">
        <v>0</v>
      </c>
      <c r="M728" s="47">
        <v>0</v>
      </c>
      <c r="N728" s="227">
        <v>0.05</v>
      </c>
      <c r="O728" s="227">
        <v>0.05</v>
      </c>
      <c r="P728" s="227"/>
      <c r="Q728" s="36">
        <f t="shared" si="208"/>
        <v>0.1</v>
      </c>
      <c r="R728" s="340"/>
    </row>
    <row r="729" spans="1:18">
      <c r="A729" s="497">
        <v>9</v>
      </c>
      <c r="B729" s="515" t="s">
        <v>418</v>
      </c>
      <c r="C729" s="480"/>
      <c r="D729" s="480"/>
      <c r="E729" s="480"/>
      <c r="F729" s="480"/>
      <c r="G729" s="480"/>
      <c r="H729" s="480"/>
      <c r="I729" s="201" t="s">
        <v>13</v>
      </c>
      <c r="J729" s="477">
        <v>124</v>
      </c>
      <c r="K729" s="199"/>
      <c r="L729" s="15">
        <f>L730+L735+L737+L740+L742+L745+L747</f>
        <v>0</v>
      </c>
      <c r="M729" s="15">
        <f t="shared" ref="M729:Q729" si="263">M730+M735+M737+M740+M742+M745+M747</f>
        <v>0</v>
      </c>
      <c r="N729" s="15">
        <f t="shared" si="263"/>
        <v>72.529999999999987</v>
      </c>
      <c r="O729" s="15">
        <f>O730+O735+O737+O740+O742+O745+O747</f>
        <v>127.937</v>
      </c>
      <c r="P729" s="15"/>
      <c r="Q729" s="15">
        <f t="shared" si="263"/>
        <v>200.46700000000001</v>
      </c>
      <c r="R729" s="340"/>
    </row>
    <row r="730" spans="1:18" ht="38.25">
      <c r="A730" s="497"/>
      <c r="B730" s="515"/>
      <c r="C730" s="480"/>
      <c r="D730" s="480"/>
      <c r="E730" s="480"/>
      <c r="F730" s="480"/>
      <c r="G730" s="480"/>
      <c r="H730" s="480"/>
      <c r="I730" s="38" t="s">
        <v>193</v>
      </c>
      <c r="J730" s="477"/>
      <c r="K730" s="346" t="s">
        <v>10</v>
      </c>
      <c r="L730" s="85">
        <f>L732+L733+L731+L734</f>
        <v>0</v>
      </c>
      <c r="M730" s="35">
        <v>0</v>
      </c>
      <c r="N730" s="36">
        <f t="shared" ref="N730" si="264">N732+N733+N731+N734</f>
        <v>60.420999999999999</v>
      </c>
      <c r="O730" s="36">
        <f>O732+O733</f>
        <v>59.353999999999999</v>
      </c>
      <c r="P730" s="36"/>
      <c r="Q730" s="36">
        <f t="shared" si="208"/>
        <v>119.77500000000001</v>
      </c>
      <c r="R730" s="340"/>
    </row>
    <row r="731" spans="1:18" ht="25.5">
      <c r="A731" s="497"/>
      <c r="B731" s="515"/>
      <c r="C731" s="480"/>
      <c r="D731" s="480"/>
      <c r="E731" s="480"/>
      <c r="F731" s="480"/>
      <c r="G731" s="480"/>
      <c r="H731" s="480"/>
      <c r="I731" s="117" t="s">
        <v>114</v>
      </c>
      <c r="J731" s="477"/>
      <c r="K731" s="198" t="s">
        <v>11</v>
      </c>
      <c r="L731" s="83">
        <v>0</v>
      </c>
      <c r="M731" s="36">
        <v>0</v>
      </c>
      <c r="N731" s="35">
        <v>0</v>
      </c>
      <c r="O731" s="35">
        <v>0</v>
      </c>
      <c r="P731" s="35"/>
      <c r="Q731" s="36">
        <f t="shared" si="208"/>
        <v>0</v>
      </c>
      <c r="R731" s="340"/>
    </row>
    <row r="732" spans="1:18" ht="51">
      <c r="A732" s="497"/>
      <c r="B732" s="515"/>
      <c r="C732" s="480"/>
      <c r="D732" s="480"/>
      <c r="E732" s="480"/>
      <c r="F732" s="480"/>
      <c r="G732" s="480"/>
      <c r="H732" s="480"/>
      <c r="I732" s="34" t="s">
        <v>121</v>
      </c>
      <c r="J732" s="477"/>
      <c r="K732" s="198" t="s">
        <v>12</v>
      </c>
      <c r="L732" s="83">
        <v>0</v>
      </c>
      <c r="M732" s="47">
        <v>0</v>
      </c>
      <c r="N732" s="227">
        <v>60.420999999999999</v>
      </c>
      <c r="O732" s="227">
        <v>58.491999999999997</v>
      </c>
      <c r="P732" s="227"/>
      <c r="Q732" s="36">
        <f t="shared" si="208"/>
        <v>118.913</v>
      </c>
      <c r="R732" s="340"/>
    </row>
    <row r="733" spans="1:18" ht="25.5">
      <c r="A733" s="497"/>
      <c r="B733" s="515"/>
      <c r="C733" s="480"/>
      <c r="D733" s="480"/>
      <c r="E733" s="480"/>
      <c r="F733" s="480"/>
      <c r="G733" s="480"/>
      <c r="H733" s="480"/>
      <c r="I733" s="64" t="s">
        <v>126</v>
      </c>
      <c r="J733" s="477"/>
      <c r="K733" s="198" t="s">
        <v>127</v>
      </c>
      <c r="L733" s="83">
        <v>0</v>
      </c>
      <c r="M733" s="36">
        <v>0</v>
      </c>
      <c r="N733" s="227">
        <v>0</v>
      </c>
      <c r="O733" s="227">
        <v>0.86199999999999999</v>
      </c>
      <c r="P733" s="227"/>
      <c r="Q733" s="36">
        <f t="shared" si="208"/>
        <v>0.86199999999999999</v>
      </c>
      <c r="R733" s="340"/>
    </row>
    <row r="734" spans="1:18" ht="38.25">
      <c r="A734" s="497"/>
      <c r="B734" s="515"/>
      <c r="C734" s="480"/>
      <c r="D734" s="480"/>
      <c r="E734" s="480"/>
      <c r="F734" s="480"/>
      <c r="G734" s="480"/>
      <c r="H734" s="480"/>
      <c r="I734" s="117" t="s">
        <v>18</v>
      </c>
      <c r="J734" s="477"/>
      <c r="K734" s="198" t="s">
        <v>17</v>
      </c>
      <c r="L734" s="83">
        <v>0</v>
      </c>
      <c r="M734" s="35">
        <v>0</v>
      </c>
      <c r="N734" s="35">
        <v>0</v>
      </c>
      <c r="O734" s="35">
        <v>0</v>
      </c>
      <c r="P734" s="35"/>
      <c r="Q734" s="36">
        <f t="shared" si="208"/>
        <v>0</v>
      </c>
      <c r="R734" s="340"/>
    </row>
    <row r="735" spans="1:18" ht="25.5">
      <c r="A735" s="497"/>
      <c r="B735" s="515"/>
      <c r="C735" s="480"/>
      <c r="D735" s="480"/>
      <c r="E735" s="480"/>
      <c r="F735" s="480"/>
      <c r="G735" s="480"/>
      <c r="H735" s="480"/>
      <c r="I735" s="59" t="s">
        <v>432</v>
      </c>
      <c r="J735" s="477"/>
      <c r="K735" s="346" t="s">
        <v>38</v>
      </c>
      <c r="L735" s="85">
        <f>L736</f>
        <v>0</v>
      </c>
      <c r="M735" s="47">
        <v>0</v>
      </c>
      <c r="N735" s="36">
        <f t="shared" ref="N735:O735" si="265">N736</f>
        <v>3.5000000000000003E-2</v>
      </c>
      <c r="O735" s="36">
        <f t="shared" si="265"/>
        <v>4.3999999999999997E-2</v>
      </c>
      <c r="P735" s="36"/>
      <c r="Q735" s="36">
        <f t="shared" si="208"/>
        <v>7.9000000000000001E-2</v>
      </c>
      <c r="R735" s="340"/>
    </row>
    <row r="736" spans="1:18">
      <c r="A736" s="497"/>
      <c r="B736" s="515"/>
      <c r="C736" s="480"/>
      <c r="D736" s="480"/>
      <c r="E736" s="480"/>
      <c r="F736" s="480"/>
      <c r="G736" s="480"/>
      <c r="H736" s="480"/>
      <c r="I736" s="64" t="s">
        <v>16</v>
      </c>
      <c r="J736" s="477"/>
      <c r="K736" s="198" t="s">
        <v>12</v>
      </c>
      <c r="L736" s="83">
        <v>0</v>
      </c>
      <c r="M736" s="36">
        <v>0</v>
      </c>
      <c r="N736" s="227">
        <v>3.5000000000000003E-2</v>
      </c>
      <c r="O736" s="227">
        <v>4.3999999999999997E-2</v>
      </c>
      <c r="P736" s="227"/>
      <c r="Q736" s="36">
        <f t="shared" si="208"/>
        <v>7.9000000000000001E-2</v>
      </c>
      <c r="R736" s="340"/>
    </row>
    <row r="737" spans="1:18" ht="25.5">
      <c r="A737" s="497"/>
      <c r="B737" s="515"/>
      <c r="C737" s="480"/>
      <c r="D737" s="480"/>
      <c r="E737" s="480"/>
      <c r="F737" s="480"/>
      <c r="G737" s="480"/>
      <c r="H737" s="480"/>
      <c r="I737" s="59" t="s">
        <v>123</v>
      </c>
      <c r="J737" s="477"/>
      <c r="K737" s="346" t="s">
        <v>44</v>
      </c>
      <c r="L737" s="85">
        <f>L738</f>
        <v>0</v>
      </c>
      <c r="M737" s="35">
        <v>0</v>
      </c>
      <c r="N737" s="36">
        <f t="shared" ref="N737" si="266">N738</f>
        <v>9.8689999999999998</v>
      </c>
      <c r="O737" s="36">
        <f>O738+O739</f>
        <v>23.593</v>
      </c>
      <c r="P737" s="36"/>
      <c r="Q737" s="36">
        <f t="shared" si="208"/>
        <v>33.462000000000003</v>
      </c>
      <c r="R737" s="340"/>
    </row>
    <row r="738" spans="1:18">
      <c r="A738" s="497"/>
      <c r="B738" s="515"/>
      <c r="C738" s="480"/>
      <c r="D738" s="480"/>
      <c r="E738" s="480"/>
      <c r="F738" s="480"/>
      <c r="G738" s="480"/>
      <c r="H738" s="480"/>
      <c r="I738" s="64" t="s">
        <v>16</v>
      </c>
      <c r="J738" s="477"/>
      <c r="K738" s="198" t="s">
        <v>12</v>
      </c>
      <c r="L738" s="83">
        <v>0</v>
      </c>
      <c r="M738" s="41">
        <v>0</v>
      </c>
      <c r="N738" s="227">
        <v>9.8689999999999998</v>
      </c>
      <c r="O738" s="35">
        <v>16.108000000000001</v>
      </c>
      <c r="P738" s="35"/>
      <c r="Q738" s="36">
        <f t="shared" si="208"/>
        <v>25.977</v>
      </c>
      <c r="R738" s="340"/>
    </row>
    <row r="739" spans="1:18" ht="25.5">
      <c r="A739" s="497"/>
      <c r="B739" s="515"/>
      <c r="C739" s="480"/>
      <c r="D739" s="480"/>
      <c r="E739" s="480"/>
      <c r="F739" s="480"/>
      <c r="G739" s="480"/>
      <c r="H739" s="480"/>
      <c r="I739" s="64" t="s">
        <v>126</v>
      </c>
      <c r="J739" s="477"/>
      <c r="K739" s="198" t="s">
        <v>127</v>
      </c>
      <c r="L739" s="83">
        <v>0</v>
      </c>
      <c r="M739" s="41">
        <v>0</v>
      </c>
      <c r="N739" s="227">
        <v>0</v>
      </c>
      <c r="O739" s="35">
        <v>7.4850000000000003</v>
      </c>
      <c r="P739" s="35"/>
      <c r="Q739" s="36"/>
      <c r="R739" s="364"/>
    </row>
    <row r="740" spans="1:18" ht="25.5">
      <c r="A740" s="497"/>
      <c r="B740" s="515"/>
      <c r="C740" s="480"/>
      <c r="D740" s="480"/>
      <c r="E740" s="480"/>
      <c r="F740" s="480"/>
      <c r="G740" s="480"/>
      <c r="H740" s="480"/>
      <c r="I740" s="59" t="s">
        <v>124</v>
      </c>
      <c r="J740" s="477"/>
      <c r="K740" s="346" t="s">
        <v>40</v>
      </c>
      <c r="L740" s="85">
        <f>L741</f>
        <v>0</v>
      </c>
      <c r="M740" s="47">
        <v>0</v>
      </c>
      <c r="N740" s="36">
        <f t="shared" ref="N740:O740" si="267">N741</f>
        <v>1</v>
      </c>
      <c r="O740" s="36">
        <f t="shared" si="267"/>
        <v>1</v>
      </c>
      <c r="P740" s="36"/>
      <c r="Q740" s="36">
        <f t="shared" si="208"/>
        <v>2</v>
      </c>
      <c r="R740" s="340"/>
    </row>
    <row r="741" spans="1:18">
      <c r="A741" s="497"/>
      <c r="B741" s="515"/>
      <c r="C741" s="480"/>
      <c r="D741" s="480"/>
      <c r="E741" s="480"/>
      <c r="F741" s="480"/>
      <c r="G741" s="480"/>
      <c r="H741" s="480"/>
      <c r="I741" s="64" t="s">
        <v>16</v>
      </c>
      <c r="J741" s="477"/>
      <c r="K741" s="198" t="s">
        <v>12</v>
      </c>
      <c r="L741" s="83">
        <v>0</v>
      </c>
      <c r="M741" s="35">
        <v>0</v>
      </c>
      <c r="N741" s="227">
        <v>1</v>
      </c>
      <c r="O741" s="227">
        <v>1</v>
      </c>
      <c r="P741" s="227"/>
      <c r="Q741" s="36">
        <f t="shared" si="208"/>
        <v>2</v>
      </c>
      <c r="R741" s="340"/>
    </row>
    <row r="742" spans="1:18" ht="25.5">
      <c r="A742" s="497"/>
      <c r="B742" s="515"/>
      <c r="C742" s="480"/>
      <c r="D742" s="480"/>
      <c r="E742" s="480"/>
      <c r="F742" s="480"/>
      <c r="G742" s="480"/>
      <c r="H742" s="480"/>
      <c r="I742" s="67" t="s">
        <v>196</v>
      </c>
      <c r="J742" s="477"/>
      <c r="K742" s="346" t="s">
        <v>11</v>
      </c>
      <c r="L742" s="85">
        <f>L743+L744</f>
        <v>0</v>
      </c>
      <c r="M742" s="35">
        <v>0</v>
      </c>
      <c r="N742" s="36">
        <f>N743+N744</f>
        <v>1</v>
      </c>
      <c r="O742" s="36">
        <f t="shared" ref="O742" si="268">O743+O744</f>
        <v>43.688000000000002</v>
      </c>
      <c r="P742" s="36"/>
      <c r="Q742" s="36">
        <f t="shared" si="208"/>
        <v>44.688000000000002</v>
      </c>
      <c r="R742" s="340"/>
    </row>
    <row r="743" spans="1:18">
      <c r="A743" s="497"/>
      <c r="B743" s="515"/>
      <c r="C743" s="480"/>
      <c r="D743" s="480"/>
      <c r="E743" s="480"/>
      <c r="F743" s="480"/>
      <c r="G743" s="480"/>
      <c r="H743" s="480"/>
      <c r="I743" s="64" t="s">
        <v>16</v>
      </c>
      <c r="J743" s="477"/>
      <c r="K743" s="198" t="s">
        <v>12</v>
      </c>
      <c r="L743" s="83">
        <v>0</v>
      </c>
      <c r="M743" s="41">
        <v>0</v>
      </c>
      <c r="N743" s="35">
        <v>1</v>
      </c>
      <c r="O743" s="227">
        <v>19.890999999999998</v>
      </c>
      <c r="P743" s="227"/>
      <c r="Q743" s="36">
        <f t="shared" si="208"/>
        <v>20.890999999999998</v>
      </c>
      <c r="R743" s="340"/>
    </row>
    <row r="744" spans="1:18" ht="25.5">
      <c r="A744" s="497"/>
      <c r="B744" s="515"/>
      <c r="C744" s="480"/>
      <c r="D744" s="480"/>
      <c r="E744" s="480"/>
      <c r="F744" s="480"/>
      <c r="G744" s="480"/>
      <c r="H744" s="480"/>
      <c r="I744" s="64" t="s">
        <v>126</v>
      </c>
      <c r="J744" s="477"/>
      <c r="K744" s="198" t="s">
        <v>127</v>
      </c>
      <c r="L744" s="83">
        <v>0</v>
      </c>
      <c r="M744" s="227">
        <v>0</v>
      </c>
      <c r="N744" s="35">
        <v>0</v>
      </c>
      <c r="O744" s="227">
        <v>23.797000000000001</v>
      </c>
      <c r="P744" s="227"/>
      <c r="Q744" s="36">
        <f t="shared" si="208"/>
        <v>23.797000000000001</v>
      </c>
      <c r="R744" s="340"/>
    </row>
    <row r="745" spans="1:18" ht="25.5">
      <c r="A745" s="497"/>
      <c r="B745" s="515"/>
      <c r="C745" s="480"/>
      <c r="D745" s="480"/>
      <c r="E745" s="480"/>
      <c r="F745" s="480"/>
      <c r="G745" s="480"/>
      <c r="H745" s="480"/>
      <c r="I745" s="116" t="s">
        <v>25</v>
      </c>
      <c r="J745" s="477"/>
      <c r="K745" s="346" t="s">
        <v>47</v>
      </c>
      <c r="L745" s="85">
        <f>L746</f>
        <v>0</v>
      </c>
      <c r="M745" s="47"/>
      <c r="N745" s="36">
        <f t="shared" ref="N745:O745" si="269">N746</f>
        <v>0.17</v>
      </c>
      <c r="O745" s="36">
        <f t="shared" si="269"/>
        <v>0.214</v>
      </c>
      <c r="P745" s="36"/>
      <c r="Q745" s="36">
        <f t="shared" si="208"/>
        <v>0.38400000000000001</v>
      </c>
      <c r="R745" s="340"/>
    </row>
    <row r="746" spans="1:18">
      <c r="A746" s="497"/>
      <c r="B746" s="515"/>
      <c r="C746" s="480"/>
      <c r="D746" s="480"/>
      <c r="E746" s="480"/>
      <c r="F746" s="480"/>
      <c r="G746" s="480"/>
      <c r="H746" s="480"/>
      <c r="I746" s="64" t="s">
        <v>16</v>
      </c>
      <c r="J746" s="477"/>
      <c r="K746" s="198" t="s">
        <v>12</v>
      </c>
      <c r="L746" s="83">
        <v>0</v>
      </c>
      <c r="M746" s="227">
        <v>0</v>
      </c>
      <c r="N746" s="35">
        <v>0.17</v>
      </c>
      <c r="O746" s="227">
        <v>0.214</v>
      </c>
      <c r="P746" s="227"/>
      <c r="Q746" s="36">
        <f t="shared" si="208"/>
        <v>0.38400000000000001</v>
      </c>
      <c r="R746" s="340"/>
    </row>
    <row r="747" spans="1:18" ht="38.25">
      <c r="A747" s="497"/>
      <c r="B747" s="515"/>
      <c r="C747" s="480"/>
      <c r="D747" s="480"/>
      <c r="E747" s="480"/>
      <c r="F747" s="480"/>
      <c r="G747" s="480"/>
      <c r="H747" s="480"/>
      <c r="I747" s="116" t="s">
        <v>433</v>
      </c>
      <c r="J747" s="477"/>
      <c r="K747" s="346" t="s">
        <v>35</v>
      </c>
      <c r="L747" s="85">
        <f>L748</f>
        <v>0</v>
      </c>
      <c r="M747" s="41">
        <v>0</v>
      </c>
      <c r="N747" s="36">
        <f>N748</f>
        <v>3.5000000000000003E-2</v>
      </c>
      <c r="O747" s="36">
        <f>O748</f>
        <v>4.3999999999999997E-2</v>
      </c>
      <c r="P747" s="36"/>
      <c r="Q747" s="36">
        <f t="shared" si="208"/>
        <v>7.9000000000000001E-2</v>
      </c>
      <c r="R747" s="340"/>
    </row>
    <row r="748" spans="1:18">
      <c r="A748" s="497"/>
      <c r="B748" s="515"/>
      <c r="C748" s="480"/>
      <c r="D748" s="480"/>
      <c r="E748" s="480"/>
      <c r="F748" s="480"/>
      <c r="G748" s="480"/>
      <c r="H748" s="480"/>
      <c r="I748" s="64" t="s">
        <v>16</v>
      </c>
      <c r="J748" s="477"/>
      <c r="K748" s="198" t="s">
        <v>12</v>
      </c>
      <c r="L748" s="83">
        <v>0</v>
      </c>
      <c r="M748" s="379">
        <v>0</v>
      </c>
      <c r="N748" s="227">
        <v>3.5000000000000003E-2</v>
      </c>
      <c r="O748" s="227">
        <v>4.3999999999999997E-2</v>
      </c>
      <c r="P748" s="227"/>
      <c r="Q748" s="36">
        <f t="shared" si="208"/>
        <v>7.9000000000000001E-2</v>
      </c>
      <c r="R748" s="340"/>
    </row>
    <row r="749" spans="1:18" ht="13.5" customHeight="1">
      <c r="A749" s="497">
        <v>10</v>
      </c>
      <c r="B749" s="515" t="s">
        <v>412</v>
      </c>
      <c r="C749" s="480"/>
      <c r="D749" s="480"/>
      <c r="E749" s="480"/>
      <c r="F749" s="480"/>
      <c r="G749" s="480"/>
      <c r="H749" s="480"/>
      <c r="I749" s="201" t="s">
        <v>13</v>
      </c>
      <c r="J749" s="514">
        <v>124</v>
      </c>
      <c r="K749" s="202"/>
      <c r="L749" s="15">
        <f>L750+L754+L756+L758+L760+L763+L766+L768</f>
        <v>0</v>
      </c>
      <c r="M749" s="15">
        <f t="shared" ref="M749:Q749" si="270">M750+M754+M756+M758+M760+M763+M766+M768</f>
        <v>0</v>
      </c>
      <c r="N749" s="15">
        <f t="shared" si="270"/>
        <v>68.239999999999995</v>
      </c>
      <c r="O749" s="15">
        <f t="shared" si="270"/>
        <v>162.64600000000002</v>
      </c>
      <c r="P749" s="15"/>
      <c r="Q749" s="15">
        <f t="shared" si="270"/>
        <v>230.88600000000002</v>
      </c>
      <c r="R749" s="340"/>
    </row>
    <row r="750" spans="1:18" ht="51">
      <c r="A750" s="497"/>
      <c r="B750" s="515"/>
      <c r="C750" s="480"/>
      <c r="D750" s="480"/>
      <c r="E750" s="480"/>
      <c r="F750" s="480"/>
      <c r="G750" s="480"/>
      <c r="H750" s="480"/>
      <c r="I750" s="34" t="s">
        <v>121</v>
      </c>
      <c r="J750" s="514"/>
      <c r="K750" s="346" t="s">
        <v>10</v>
      </c>
      <c r="L750" s="85">
        <f>L752+L751+L753</f>
        <v>0</v>
      </c>
      <c r="M750" s="47"/>
      <c r="N750" s="36">
        <f t="shared" ref="N750:O750" si="271">N752+N751+N753</f>
        <v>61.438000000000002</v>
      </c>
      <c r="O750" s="36">
        <f t="shared" si="271"/>
        <v>65.861999999999995</v>
      </c>
      <c r="P750" s="36"/>
      <c r="Q750" s="36">
        <f t="shared" ref="Q750:Q777" si="272">O750+N750+M750+L750</f>
        <v>127.3</v>
      </c>
      <c r="R750" s="340"/>
    </row>
    <row r="751" spans="1:18" ht="25.5">
      <c r="A751" s="497"/>
      <c r="B751" s="515"/>
      <c r="C751" s="480"/>
      <c r="D751" s="480"/>
      <c r="E751" s="480"/>
      <c r="F751" s="480"/>
      <c r="G751" s="480"/>
      <c r="H751" s="480"/>
      <c r="I751" s="117" t="s">
        <v>114</v>
      </c>
      <c r="J751" s="514"/>
      <c r="K751" s="198" t="s">
        <v>11</v>
      </c>
      <c r="L751" s="83">
        <v>0</v>
      </c>
      <c r="M751" s="227">
        <v>0</v>
      </c>
      <c r="N751" s="35">
        <v>0</v>
      </c>
      <c r="O751" s="35">
        <v>0</v>
      </c>
      <c r="P751" s="35"/>
      <c r="Q751" s="36">
        <f t="shared" si="272"/>
        <v>0</v>
      </c>
      <c r="R751" s="340"/>
    </row>
    <row r="752" spans="1:18">
      <c r="A752" s="497"/>
      <c r="B752" s="515"/>
      <c r="C752" s="480"/>
      <c r="D752" s="480"/>
      <c r="E752" s="480"/>
      <c r="F752" s="480"/>
      <c r="G752" s="480"/>
      <c r="H752" s="480"/>
      <c r="I752" s="64" t="s">
        <v>16</v>
      </c>
      <c r="J752" s="514"/>
      <c r="K752" s="198" t="s">
        <v>12</v>
      </c>
      <c r="L752" s="83">
        <v>0</v>
      </c>
      <c r="M752" s="227">
        <v>0</v>
      </c>
      <c r="N752" s="227">
        <v>61.438000000000002</v>
      </c>
      <c r="O752" s="35">
        <v>65.861999999999995</v>
      </c>
      <c r="P752" s="35"/>
      <c r="Q752" s="36">
        <f t="shared" si="272"/>
        <v>127.3</v>
      </c>
      <c r="R752" s="340"/>
    </row>
    <row r="753" spans="1:18" ht="38.25">
      <c r="A753" s="497"/>
      <c r="B753" s="515"/>
      <c r="C753" s="480"/>
      <c r="D753" s="480"/>
      <c r="E753" s="480"/>
      <c r="F753" s="480"/>
      <c r="G753" s="480"/>
      <c r="H753" s="480"/>
      <c r="I753" s="117" t="s">
        <v>18</v>
      </c>
      <c r="J753" s="514"/>
      <c r="K753" s="198" t="s">
        <v>17</v>
      </c>
      <c r="L753" s="83">
        <v>0</v>
      </c>
      <c r="M753" s="227">
        <v>0</v>
      </c>
      <c r="N753" s="35">
        <v>0</v>
      </c>
      <c r="O753" s="35">
        <v>0</v>
      </c>
      <c r="P753" s="35"/>
      <c r="Q753" s="36">
        <f t="shared" si="272"/>
        <v>0</v>
      </c>
      <c r="R753" s="340"/>
    </row>
    <row r="754" spans="1:18" ht="25.5">
      <c r="A754" s="497"/>
      <c r="B754" s="515"/>
      <c r="C754" s="480"/>
      <c r="D754" s="480"/>
      <c r="E754" s="480"/>
      <c r="F754" s="480"/>
      <c r="G754" s="480"/>
      <c r="H754" s="480"/>
      <c r="I754" s="59" t="s">
        <v>432</v>
      </c>
      <c r="J754" s="514"/>
      <c r="K754" s="346" t="s">
        <v>38</v>
      </c>
      <c r="L754" s="85">
        <f>L755</f>
        <v>0</v>
      </c>
      <c r="M754" s="47">
        <v>0</v>
      </c>
      <c r="N754" s="36">
        <f t="shared" ref="N754:O754" si="273">N755</f>
        <v>0.05</v>
      </c>
      <c r="O754" s="36">
        <f t="shared" si="273"/>
        <v>0.05</v>
      </c>
      <c r="P754" s="36"/>
      <c r="Q754" s="36">
        <f t="shared" si="272"/>
        <v>0.1</v>
      </c>
      <c r="R754" s="340"/>
    </row>
    <row r="755" spans="1:18">
      <c r="A755" s="497"/>
      <c r="B755" s="515"/>
      <c r="C755" s="480"/>
      <c r="D755" s="480"/>
      <c r="E755" s="480"/>
      <c r="F755" s="480"/>
      <c r="G755" s="480"/>
      <c r="H755" s="480"/>
      <c r="I755" s="64" t="s">
        <v>16</v>
      </c>
      <c r="J755" s="514"/>
      <c r="K755" s="198" t="s">
        <v>12</v>
      </c>
      <c r="L755" s="83">
        <v>0</v>
      </c>
      <c r="M755" s="47">
        <v>0</v>
      </c>
      <c r="N755" s="227">
        <v>0.05</v>
      </c>
      <c r="O755" s="35">
        <v>0.05</v>
      </c>
      <c r="P755" s="35"/>
      <c r="Q755" s="36">
        <f t="shared" si="272"/>
        <v>0.1</v>
      </c>
      <c r="R755" s="340"/>
    </row>
    <row r="756" spans="1:18" ht="25.5">
      <c r="A756" s="497"/>
      <c r="B756" s="515"/>
      <c r="C756" s="480"/>
      <c r="D756" s="480"/>
      <c r="E756" s="480"/>
      <c r="F756" s="480"/>
      <c r="G756" s="480"/>
      <c r="H756" s="480"/>
      <c r="I756" s="59" t="s">
        <v>123</v>
      </c>
      <c r="J756" s="514"/>
      <c r="K756" s="346" t="s">
        <v>44</v>
      </c>
      <c r="L756" s="85">
        <f>L757</f>
        <v>0</v>
      </c>
      <c r="M756" s="41">
        <v>0</v>
      </c>
      <c r="N756" s="36">
        <f t="shared" ref="N756:O756" si="274">N757</f>
        <v>4.4320000000000004</v>
      </c>
      <c r="O756" s="36">
        <f t="shared" si="274"/>
        <v>8.8360000000000003</v>
      </c>
      <c r="P756" s="36"/>
      <c r="Q756" s="36">
        <f t="shared" si="272"/>
        <v>13.268000000000001</v>
      </c>
      <c r="R756" s="340"/>
    </row>
    <row r="757" spans="1:18">
      <c r="A757" s="497"/>
      <c r="B757" s="515"/>
      <c r="C757" s="480"/>
      <c r="D757" s="480"/>
      <c r="E757" s="480"/>
      <c r="F757" s="480"/>
      <c r="G757" s="480"/>
      <c r="H757" s="480"/>
      <c r="I757" s="64" t="s">
        <v>16</v>
      </c>
      <c r="J757" s="514"/>
      <c r="K757" s="198" t="s">
        <v>12</v>
      </c>
      <c r="L757" s="83">
        <v>0</v>
      </c>
      <c r="M757" s="47">
        <v>0</v>
      </c>
      <c r="N757" s="227">
        <v>4.4320000000000004</v>
      </c>
      <c r="O757" s="35">
        <v>8.8360000000000003</v>
      </c>
      <c r="P757" s="35"/>
      <c r="Q757" s="36">
        <f t="shared" si="272"/>
        <v>13.268000000000001</v>
      </c>
      <c r="R757" s="340"/>
    </row>
    <row r="758" spans="1:18" ht="25.5">
      <c r="A758" s="497"/>
      <c r="B758" s="515"/>
      <c r="C758" s="480"/>
      <c r="D758" s="480"/>
      <c r="E758" s="480"/>
      <c r="F758" s="480"/>
      <c r="G758" s="480"/>
      <c r="H758" s="480"/>
      <c r="I758" s="59" t="s">
        <v>124</v>
      </c>
      <c r="J758" s="514"/>
      <c r="K758" s="346" t="s">
        <v>40</v>
      </c>
      <c r="L758" s="85">
        <f t="shared" ref="L758:O758" si="275">L759</f>
        <v>0</v>
      </c>
      <c r="M758" s="41">
        <v>0</v>
      </c>
      <c r="N758" s="36">
        <f t="shared" si="275"/>
        <v>1</v>
      </c>
      <c r="O758" s="36">
        <f t="shared" si="275"/>
        <v>2.5</v>
      </c>
      <c r="P758" s="36"/>
      <c r="Q758" s="36">
        <f t="shared" si="272"/>
        <v>3.5</v>
      </c>
      <c r="R758" s="37"/>
    </row>
    <row r="759" spans="1:18">
      <c r="A759" s="497"/>
      <c r="B759" s="515"/>
      <c r="C759" s="480"/>
      <c r="D759" s="480"/>
      <c r="E759" s="480"/>
      <c r="F759" s="480"/>
      <c r="G759" s="480"/>
      <c r="H759" s="480"/>
      <c r="I759" s="64" t="s">
        <v>16</v>
      </c>
      <c r="J759" s="514"/>
      <c r="K759" s="198" t="s">
        <v>12</v>
      </c>
      <c r="L759" s="83">
        <v>0</v>
      </c>
      <c r="M759" s="35">
        <v>0</v>
      </c>
      <c r="N759" s="227">
        <v>1</v>
      </c>
      <c r="O759" s="35">
        <v>2.5</v>
      </c>
      <c r="P759" s="35"/>
      <c r="Q759" s="36">
        <f t="shared" si="272"/>
        <v>3.5</v>
      </c>
      <c r="R759" s="340"/>
    </row>
    <row r="760" spans="1:18" ht="25.5">
      <c r="A760" s="497"/>
      <c r="B760" s="515"/>
      <c r="C760" s="480"/>
      <c r="D760" s="480"/>
      <c r="E760" s="480"/>
      <c r="F760" s="480"/>
      <c r="G760" s="480"/>
      <c r="H760" s="480"/>
      <c r="I760" s="67" t="s">
        <v>196</v>
      </c>
      <c r="J760" s="514"/>
      <c r="K760" s="346" t="s">
        <v>11</v>
      </c>
      <c r="L760" s="85">
        <f>L761+L762</f>
        <v>0</v>
      </c>
      <c r="M760" s="35">
        <v>0</v>
      </c>
      <c r="N760" s="36">
        <f t="shared" ref="N760:O760" si="276">N761+N762</f>
        <v>0.5</v>
      </c>
      <c r="O760" s="36">
        <f t="shared" si="276"/>
        <v>26.205000000000002</v>
      </c>
      <c r="P760" s="36"/>
      <c r="Q760" s="36">
        <f t="shared" si="272"/>
        <v>26.705000000000002</v>
      </c>
      <c r="R760" s="37"/>
    </row>
    <row r="761" spans="1:18">
      <c r="A761" s="497"/>
      <c r="B761" s="515"/>
      <c r="C761" s="480"/>
      <c r="D761" s="480"/>
      <c r="E761" s="480"/>
      <c r="F761" s="480"/>
      <c r="G761" s="480"/>
      <c r="H761" s="480"/>
      <c r="I761" s="64" t="s">
        <v>16</v>
      </c>
      <c r="J761" s="514"/>
      <c r="K761" s="198" t="s">
        <v>12</v>
      </c>
      <c r="L761" s="83">
        <v>0</v>
      </c>
      <c r="M761" s="35">
        <v>0</v>
      </c>
      <c r="N761" s="227">
        <v>0.5</v>
      </c>
      <c r="O761" s="35">
        <v>3.3</v>
      </c>
      <c r="P761" s="35"/>
      <c r="Q761" s="36">
        <f t="shared" si="272"/>
        <v>3.8</v>
      </c>
      <c r="R761" s="340"/>
    </row>
    <row r="762" spans="1:18" ht="25.5">
      <c r="A762" s="497"/>
      <c r="B762" s="515"/>
      <c r="C762" s="480"/>
      <c r="D762" s="480"/>
      <c r="E762" s="480"/>
      <c r="F762" s="480"/>
      <c r="G762" s="480"/>
      <c r="H762" s="480"/>
      <c r="I762" s="64" t="s">
        <v>126</v>
      </c>
      <c r="J762" s="514"/>
      <c r="K762" s="198" t="s">
        <v>127</v>
      </c>
      <c r="L762" s="83">
        <v>0</v>
      </c>
      <c r="M762" s="35">
        <v>0</v>
      </c>
      <c r="N762" s="35">
        <v>0</v>
      </c>
      <c r="O762" s="35">
        <v>22.905000000000001</v>
      </c>
      <c r="P762" s="35"/>
      <c r="Q762" s="36">
        <f t="shared" si="272"/>
        <v>22.905000000000001</v>
      </c>
      <c r="R762" s="340"/>
    </row>
    <row r="763" spans="1:18" ht="51">
      <c r="A763" s="497"/>
      <c r="B763" s="515"/>
      <c r="C763" s="480"/>
      <c r="D763" s="480"/>
      <c r="E763" s="480"/>
      <c r="F763" s="480"/>
      <c r="G763" s="480"/>
      <c r="H763" s="480"/>
      <c r="I763" s="67" t="s">
        <v>125</v>
      </c>
      <c r="J763" s="514"/>
      <c r="K763" s="346" t="s">
        <v>45</v>
      </c>
      <c r="L763" s="85">
        <f>L764+L765</f>
        <v>0</v>
      </c>
      <c r="M763" s="41">
        <v>0</v>
      </c>
      <c r="N763" s="36">
        <f t="shared" ref="N763:O763" si="277">N764+N765</f>
        <v>0.6</v>
      </c>
      <c r="O763" s="36">
        <f t="shared" si="277"/>
        <v>58.316000000000003</v>
      </c>
      <c r="P763" s="36"/>
      <c r="Q763" s="36">
        <f t="shared" si="272"/>
        <v>58.916000000000004</v>
      </c>
      <c r="R763" s="37"/>
    </row>
    <row r="764" spans="1:18">
      <c r="A764" s="497"/>
      <c r="B764" s="515"/>
      <c r="C764" s="480"/>
      <c r="D764" s="480"/>
      <c r="E764" s="480"/>
      <c r="F764" s="480"/>
      <c r="G764" s="480"/>
      <c r="H764" s="480"/>
      <c r="I764" s="64" t="s">
        <v>16</v>
      </c>
      <c r="J764" s="514"/>
      <c r="K764" s="198" t="s">
        <v>12</v>
      </c>
      <c r="L764" s="83">
        <v>0</v>
      </c>
      <c r="M764" s="35">
        <v>0</v>
      </c>
      <c r="N764" s="227">
        <v>0.6</v>
      </c>
      <c r="O764" s="35">
        <v>26.364999999999998</v>
      </c>
      <c r="P764" s="35"/>
      <c r="Q764" s="36">
        <f t="shared" si="272"/>
        <v>26.965</v>
      </c>
      <c r="R764" s="340"/>
    </row>
    <row r="765" spans="1:18" ht="25.5">
      <c r="A765" s="497"/>
      <c r="B765" s="515"/>
      <c r="C765" s="480"/>
      <c r="D765" s="480"/>
      <c r="E765" s="480"/>
      <c r="F765" s="480"/>
      <c r="G765" s="480"/>
      <c r="H765" s="480"/>
      <c r="I765" s="64" t="s">
        <v>126</v>
      </c>
      <c r="J765" s="514"/>
      <c r="K765" s="198" t="s">
        <v>127</v>
      </c>
      <c r="L765" s="83">
        <v>0</v>
      </c>
      <c r="M765" s="35">
        <v>0</v>
      </c>
      <c r="N765" s="35">
        <v>0</v>
      </c>
      <c r="O765" s="35">
        <v>31.951000000000001</v>
      </c>
      <c r="P765" s="35"/>
      <c r="Q765" s="36">
        <f t="shared" si="272"/>
        <v>31.951000000000001</v>
      </c>
      <c r="R765" s="340"/>
    </row>
    <row r="766" spans="1:18" ht="25.5">
      <c r="A766" s="497"/>
      <c r="B766" s="515"/>
      <c r="C766" s="480"/>
      <c r="D766" s="480"/>
      <c r="E766" s="480"/>
      <c r="F766" s="480"/>
      <c r="G766" s="480"/>
      <c r="H766" s="480"/>
      <c r="I766" s="116" t="s">
        <v>25</v>
      </c>
      <c r="J766" s="514"/>
      <c r="K766" s="346" t="s">
        <v>47</v>
      </c>
      <c r="L766" s="85">
        <f>L767</f>
        <v>0</v>
      </c>
      <c r="M766" s="41">
        <v>0</v>
      </c>
      <c r="N766" s="36">
        <f t="shared" ref="N766:O766" si="278">N767</f>
        <v>0.17</v>
      </c>
      <c r="O766" s="36">
        <f t="shared" si="278"/>
        <v>0.82699999999999996</v>
      </c>
      <c r="P766" s="36"/>
      <c r="Q766" s="36">
        <f t="shared" si="272"/>
        <v>0.997</v>
      </c>
      <c r="R766" s="37"/>
    </row>
    <row r="767" spans="1:18">
      <c r="A767" s="497"/>
      <c r="B767" s="515"/>
      <c r="C767" s="480"/>
      <c r="D767" s="480"/>
      <c r="E767" s="480"/>
      <c r="F767" s="480"/>
      <c r="G767" s="480"/>
      <c r="H767" s="480"/>
      <c r="I767" s="64" t="s">
        <v>16</v>
      </c>
      <c r="J767" s="514"/>
      <c r="K767" s="198" t="s">
        <v>12</v>
      </c>
      <c r="L767" s="83">
        <v>0</v>
      </c>
      <c r="M767" s="35">
        <v>0</v>
      </c>
      <c r="N767" s="227">
        <v>0.17</v>
      </c>
      <c r="O767" s="35">
        <v>0.82699999999999996</v>
      </c>
      <c r="P767" s="35"/>
      <c r="Q767" s="36">
        <f t="shared" si="272"/>
        <v>0.997</v>
      </c>
      <c r="R767" s="340"/>
    </row>
    <row r="768" spans="1:18" ht="38.25">
      <c r="A768" s="497"/>
      <c r="B768" s="515"/>
      <c r="C768" s="480"/>
      <c r="D768" s="480"/>
      <c r="E768" s="480"/>
      <c r="F768" s="480"/>
      <c r="G768" s="480"/>
      <c r="H768" s="480"/>
      <c r="I768" s="116" t="s">
        <v>433</v>
      </c>
      <c r="J768" s="514"/>
      <c r="K768" s="346" t="s">
        <v>35</v>
      </c>
      <c r="L768" s="85">
        <f>L769</f>
        <v>0</v>
      </c>
      <c r="M768" s="36">
        <v>0</v>
      </c>
      <c r="N768" s="36">
        <f t="shared" ref="N768:O768" si="279">N769</f>
        <v>0.05</v>
      </c>
      <c r="O768" s="36">
        <f t="shared" si="279"/>
        <v>0.05</v>
      </c>
      <c r="P768" s="36"/>
      <c r="Q768" s="36">
        <f t="shared" si="272"/>
        <v>0.1</v>
      </c>
      <c r="R768" s="37"/>
    </row>
    <row r="769" spans="1:18">
      <c r="A769" s="497"/>
      <c r="B769" s="515"/>
      <c r="C769" s="480"/>
      <c r="D769" s="480"/>
      <c r="E769" s="480"/>
      <c r="F769" s="480"/>
      <c r="G769" s="480"/>
      <c r="H769" s="480"/>
      <c r="I769" s="64" t="s">
        <v>16</v>
      </c>
      <c r="J769" s="514"/>
      <c r="K769" s="198" t="s">
        <v>12</v>
      </c>
      <c r="L769" s="83">
        <v>0</v>
      </c>
      <c r="M769" s="36">
        <v>0</v>
      </c>
      <c r="N769" s="227">
        <v>0.05</v>
      </c>
      <c r="O769" s="35">
        <v>0.05</v>
      </c>
      <c r="P769" s="35"/>
      <c r="Q769" s="36">
        <f t="shared" si="272"/>
        <v>0.1</v>
      </c>
      <c r="R769" s="340"/>
    </row>
    <row r="770" spans="1:18" ht="15" customHeight="1">
      <c r="A770" s="495">
        <v>11</v>
      </c>
      <c r="B770" s="515" t="s">
        <v>411</v>
      </c>
      <c r="C770" s="480"/>
      <c r="D770" s="480"/>
      <c r="E770" s="480"/>
      <c r="F770" s="480"/>
      <c r="G770" s="480"/>
      <c r="H770" s="480"/>
      <c r="I770" s="201" t="s">
        <v>13</v>
      </c>
      <c r="J770" s="514">
        <v>124</v>
      </c>
      <c r="K770" s="202"/>
      <c r="L770" s="15">
        <f>L771+L776+L778+L781+L783+L786+L788</f>
        <v>0</v>
      </c>
      <c r="M770" s="15">
        <f t="shared" ref="M770:Q770" si="280">M771+M776+M778+M781+M783+M786+M788</f>
        <v>0</v>
      </c>
      <c r="N770" s="15">
        <f t="shared" si="280"/>
        <v>61.198</v>
      </c>
      <c r="O770" s="15">
        <f t="shared" si="280"/>
        <v>97.606000000000009</v>
      </c>
      <c r="P770" s="15"/>
      <c r="Q770" s="15">
        <f t="shared" si="280"/>
        <v>158.804</v>
      </c>
      <c r="R770" s="340"/>
    </row>
    <row r="771" spans="1:18" ht="51">
      <c r="A771" s="496"/>
      <c r="B771" s="515"/>
      <c r="C771" s="480"/>
      <c r="D771" s="480"/>
      <c r="E771" s="480"/>
      <c r="F771" s="480"/>
      <c r="G771" s="480"/>
      <c r="H771" s="480"/>
      <c r="I771" s="34" t="s">
        <v>121</v>
      </c>
      <c r="J771" s="514"/>
      <c r="K771" s="346" t="s">
        <v>10</v>
      </c>
      <c r="L771" s="85">
        <f>L773+L774+L772+L775</f>
        <v>0</v>
      </c>
      <c r="M771" s="35">
        <v>0</v>
      </c>
      <c r="N771" s="36">
        <f t="shared" ref="N771:O771" si="281">N773+N774+N772+N775</f>
        <v>50.685000000000002</v>
      </c>
      <c r="O771" s="36">
        <f t="shared" si="281"/>
        <v>54.652000000000001</v>
      </c>
      <c r="P771" s="36"/>
      <c r="Q771" s="36">
        <f t="shared" si="272"/>
        <v>105.337</v>
      </c>
      <c r="R771" s="340"/>
    </row>
    <row r="772" spans="1:18" ht="25.5">
      <c r="A772" s="496"/>
      <c r="B772" s="515"/>
      <c r="C772" s="480"/>
      <c r="D772" s="480"/>
      <c r="E772" s="480"/>
      <c r="F772" s="480"/>
      <c r="G772" s="480"/>
      <c r="H772" s="480"/>
      <c r="I772" s="117" t="s">
        <v>114</v>
      </c>
      <c r="J772" s="514"/>
      <c r="K772" s="198" t="s">
        <v>11</v>
      </c>
      <c r="L772" s="83">
        <v>0</v>
      </c>
      <c r="M772" s="35">
        <v>0</v>
      </c>
      <c r="N772" s="35">
        <v>0</v>
      </c>
      <c r="O772" s="35">
        <v>0</v>
      </c>
      <c r="P772" s="35"/>
      <c r="Q772" s="36">
        <f t="shared" si="272"/>
        <v>0</v>
      </c>
      <c r="R772" s="340"/>
    </row>
    <row r="773" spans="1:18">
      <c r="A773" s="496"/>
      <c r="B773" s="515"/>
      <c r="C773" s="480"/>
      <c r="D773" s="480"/>
      <c r="E773" s="480"/>
      <c r="F773" s="480"/>
      <c r="G773" s="480"/>
      <c r="H773" s="480"/>
      <c r="I773" s="64" t="s">
        <v>16</v>
      </c>
      <c r="J773" s="514"/>
      <c r="K773" s="198" t="s">
        <v>12</v>
      </c>
      <c r="L773" s="83">
        <v>0</v>
      </c>
      <c r="M773" s="35">
        <v>0</v>
      </c>
      <c r="N773" s="227">
        <v>47.085999999999999</v>
      </c>
      <c r="O773" s="35">
        <v>54.652000000000001</v>
      </c>
      <c r="P773" s="35"/>
      <c r="Q773" s="36">
        <f t="shared" si="272"/>
        <v>101.738</v>
      </c>
      <c r="R773" s="340"/>
    </row>
    <row r="774" spans="1:18" ht="25.5">
      <c r="A774" s="496"/>
      <c r="B774" s="515"/>
      <c r="C774" s="480"/>
      <c r="D774" s="480"/>
      <c r="E774" s="480"/>
      <c r="F774" s="480"/>
      <c r="G774" s="480"/>
      <c r="H774" s="480"/>
      <c r="I774" s="64" t="s">
        <v>126</v>
      </c>
      <c r="J774" s="514"/>
      <c r="K774" s="198" t="s">
        <v>127</v>
      </c>
      <c r="L774" s="83">
        <v>0</v>
      </c>
      <c r="M774" s="36">
        <v>0</v>
      </c>
      <c r="N774" s="35">
        <v>3.5990000000000002</v>
      </c>
      <c r="O774" s="35">
        <v>0</v>
      </c>
      <c r="P774" s="35"/>
      <c r="Q774" s="36">
        <f t="shared" si="272"/>
        <v>3.5990000000000002</v>
      </c>
      <c r="R774" s="340"/>
    </row>
    <row r="775" spans="1:18" ht="38.25">
      <c r="A775" s="496"/>
      <c r="B775" s="515"/>
      <c r="C775" s="480"/>
      <c r="D775" s="480"/>
      <c r="E775" s="480"/>
      <c r="F775" s="480"/>
      <c r="G775" s="480"/>
      <c r="H775" s="480"/>
      <c r="I775" s="117" t="s">
        <v>18</v>
      </c>
      <c r="J775" s="514"/>
      <c r="K775" s="198" t="s">
        <v>17</v>
      </c>
      <c r="L775" s="83">
        <v>0</v>
      </c>
      <c r="M775" s="35">
        <v>0</v>
      </c>
      <c r="N775" s="35">
        <v>0</v>
      </c>
      <c r="O775" s="35">
        <v>0</v>
      </c>
      <c r="P775" s="35"/>
      <c r="Q775" s="36">
        <f t="shared" si="272"/>
        <v>0</v>
      </c>
      <c r="R775" s="340"/>
    </row>
    <row r="776" spans="1:18" ht="25.5">
      <c r="A776" s="496"/>
      <c r="B776" s="515"/>
      <c r="C776" s="480"/>
      <c r="D776" s="480"/>
      <c r="E776" s="480"/>
      <c r="F776" s="480"/>
      <c r="G776" s="480"/>
      <c r="H776" s="480"/>
      <c r="I776" s="59" t="s">
        <v>432</v>
      </c>
      <c r="J776" s="514"/>
      <c r="K776" s="346" t="s">
        <v>38</v>
      </c>
      <c r="L776" s="85">
        <f t="shared" ref="L776:O776" si="282">L777</f>
        <v>0</v>
      </c>
      <c r="M776" s="47">
        <v>0</v>
      </c>
      <c r="N776" s="36">
        <f t="shared" si="282"/>
        <v>0.04</v>
      </c>
      <c r="O776" s="36">
        <f t="shared" si="282"/>
        <v>0.05</v>
      </c>
      <c r="P776" s="36"/>
      <c r="Q776" s="36">
        <f t="shared" si="272"/>
        <v>0.09</v>
      </c>
      <c r="R776" s="340"/>
    </row>
    <row r="777" spans="1:18">
      <c r="A777" s="496"/>
      <c r="B777" s="515"/>
      <c r="C777" s="480"/>
      <c r="D777" s="480"/>
      <c r="E777" s="480"/>
      <c r="F777" s="480"/>
      <c r="G777" s="480"/>
      <c r="H777" s="480"/>
      <c r="I777" s="64" t="s">
        <v>16</v>
      </c>
      <c r="J777" s="514"/>
      <c r="K777" s="198" t="s">
        <v>12</v>
      </c>
      <c r="L777" s="83">
        <v>0</v>
      </c>
      <c r="M777" s="373">
        <v>0</v>
      </c>
      <c r="N777" s="227">
        <v>0.04</v>
      </c>
      <c r="O777" s="35">
        <v>0.05</v>
      </c>
      <c r="P777" s="35"/>
      <c r="Q777" s="36">
        <f t="shared" si="272"/>
        <v>0.09</v>
      </c>
      <c r="R777" s="340"/>
    </row>
    <row r="778" spans="1:18" ht="25.5">
      <c r="A778" s="496"/>
      <c r="B778" s="515"/>
      <c r="C778" s="480"/>
      <c r="D778" s="480"/>
      <c r="E778" s="480"/>
      <c r="F778" s="480"/>
      <c r="G778" s="480"/>
      <c r="H778" s="480"/>
      <c r="I778" s="59" t="s">
        <v>123</v>
      </c>
      <c r="J778" s="514"/>
      <c r="K778" s="346" t="s">
        <v>44</v>
      </c>
      <c r="L778" s="85">
        <f t="shared" ref="L778:N778" si="283">L779+L780</f>
        <v>0</v>
      </c>
      <c r="M778" s="47">
        <v>0</v>
      </c>
      <c r="N778" s="36">
        <f t="shared" si="283"/>
        <v>7.2629999999999999</v>
      </c>
      <c r="O778" s="36">
        <f>O779+O780</f>
        <v>17.688000000000002</v>
      </c>
      <c r="P778" s="36"/>
      <c r="Q778" s="36">
        <f t="shared" ref="Q778" si="284">Q779+Q780</f>
        <v>24.951000000000001</v>
      </c>
      <c r="R778" s="340"/>
    </row>
    <row r="779" spans="1:18">
      <c r="A779" s="496"/>
      <c r="B779" s="515"/>
      <c r="C779" s="480"/>
      <c r="D779" s="480"/>
      <c r="E779" s="480"/>
      <c r="F779" s="480"/>
      <c r="G779" s="480"/>
      <c r="H779" s="480"/>
      <c r="I779" s="64" t="s">
        <v>16</v>
      </c>
      <c r="J779" s="514"/>
      <c r="K779" s="198" t="s">
        <v>12</v>
      </c>
      <c r="L779" s="83">
        <v>0</v>
      </c>
      <c r="M779" s="47">
        <v>0</v>
      </c>
      <c r="N779" s="227">
        <v>7.2629999999999999</v>
      </c>
      <c r="O779" s="35">
        <v>9.4860000000000007</v>
      </c>
      <c r="P779" s="35"/>
      <c r="Q779" s="36">
        <f t="shared" ref="Q779:Q811" si="285">O779+N779+M779+L779</f>
        <v>16.749000000000002</v>
      </c>
      <c r="R779" s="340"/>
    </row>
    <row r="780" spans="1:18" ht="25.5">
      <c r="A780" s="496"/>
      <c r="B780" s="515"/>
      <c r="C780" s="480"/>
      <c r="D780" s="480"/>
      <c r="E780" s="480"/>
      <c r="F780" s="480"/>
      <c r="G780" s="480"/>
      <c r="H780" s="480"/>
      <c r="I780" s="64" t="s">
        <v>126</v>
      </c>
      <c r="J780" s="514"/>
      <c r="K780" s="198" t="s">
        <v>127</v>
      </c>
      <c r="L780" s="110">
        <v>0</v>
      </c>
      <c r="M780" s="41">
        <v>0</v>
      </c>
      <c r="N780" s="227">
        <v>0</v>
      </c>
      <c r="O780" s="35">
        <v>8.202</v>
      </c>
      <c r="P780" s="35"/>
      <c r="Q780" s="36">
        <f t="shared" si="285"/>
        <v>8.202</v>
      </c>
      <c r="R780" s="340"/>
    </row>
    <row r="781" spans="1:18" ht="25.5">
      <c r="A781" s="496"/>
      <c r="B781" s="515"/>
      <c r="C781" s="480"/>
      <c r="D781" s="480"/>
      <c r="E781" s="480"/>
      <c r="F781" s="480"/>
      <c r="G781" s="480"/>
      <c r="H781" s="480"/>
      <c r="I781" s="59" t="s">
        <v>124</v>
      </c>
      <c r="J781" s="514"/>
      <c r="K781" s="346" t="s">
        <v>40</v>
      </c>
      <c r="L781" s="85">
        <f t="shared" ref="L781:O781" si="286">L782</f>
        <v>0</v>
      </c>
      <c r="M781" s="370">
        <v>0</v>
      </c>
      <c r="N781" s="36">
        <f t="shared" si="286"/>
        <v>2.5</v>
      </c>
      <c r="O781" s="36">
        <f t="shared" si="286"/>
        <v>0.5</v>
      </c>
      <c r="P781" s="36"/>
      <c r="Q781" s="36">
        <f t="shared" si="285"/>
        <v>3</v>
      </c>
      <c r="R781" s="340"/>
    </row>
    <row r="782" spans="1:18">
      <c r="A782" s="496"/>
      <c r="B782" s="515"/>
      <c r="C782" s="480"/>
      <c r="D782" s="480"/>
      <c r="E782" s="480"/>
      <c r="F782" s="480"/>
      <c r="G782" s="480"/>
      <c r="H782" s="480"/>
      <c r="I782" s="64" t="s">
        <v>16</v>
      </c>
      <c r="J782" s="514"/>
      <c r="K782" s="198" t="s">
        <v>12</v>
      </c>
      <c r="L782" s="83">
        <v>0</v>
      </c>
      <c r="M782" s="41">
        <v>0</v>
      </c>
      <c r="N782" s="227">
        <v>2.5</v>
      </c>
      <c r="O782" s="35">
        <v>0.5</v>
      </c>
      <c r="P782" s="35"/>
      <c r="Q782" s="36">
        <f t="shared" si="285"/>
        <v>3</v>
      </c>
      <c r="R782" s="340"/>
    </row>
    <row r="783" spans="1:18" ht="25.5">
      <c r="A783" s="496"/>
      <c r="B783" s="515"/>
      <c r="C783" s="480"/>
      <c r="D783" s="480"/>
      <c r="E783" s="480"/>
      <c r="F783" s="480"/>
      <c r="G783" s="480"/>
      <c r="H783" s="480"/>
      <c r="I783" s="67" t="s">
        <v>196</v>
      </c>
      <c r="J783" s="514"/>
      <c r="K783" s="346" t="s">
        <v>11</v>
      </c>
      <c r="L783" s="85">
        <f>L784</f>
        <v>0</v>
      </c>
      <c r="M783" s="370">
        <v>0</v>
      </c>
      <c r="N783" s="36">
        <f t="shared" ref="N783" si="287">N784</f>
        <v>0.5</v>
      </c>
      <c r="O783" s="36">
        <f>O784+O785</f>
        <v>24.451000000000001</v>
      </c>
      <c r="P783" s="36"/>
      <c r="Q783" s="36">
        <f t="shared" si="285"/>
        <v>24.951000000000001</v>
      </c>
      <c r="R783" s="340"/>
    </row>
    <row r="784" spans="1:18">
      <c r="A784" s="496"/>
      <c r="B784" s="515"/>
      <c r="C784" s="480"/>
      <c r="D784" s="480"/>
      <c r="E784" s="480"/>
      <c r="F784" s="480"/>
      <c r="G784" s="480"/>
      <c r="H784" s="480"/>
      <c r="I784" s="64" t="s">
        <v>16</v>
      </c>
      <c r="J784" s="514"/>
      <c r="K784" s="198" t="s">
        <v>12</v>
      </c>
      <c r="L784" s="83">
        <v>0</v>
      </c>
      <c r="M784" s="41">
        <v>0</v>
      </c>
      <c r="N784" s="227">
        <v>0.5</v>
      </c>
      <c r="O784" s="35">
        <v>16.693000000000001</v>
      </c>
      <c r="P784" s="35"/>
      <c r="Q784" s="36">
        <f t="shared" si="285"/>
        <v>17.193000000000001</v>
      </c>
      <c r="R784" s="340"/>
    </row>
    <row r="785" spans="1:18" ht="25.5">
      <c r="A785" s="496"/>
      <c r="B785" s="515"/>
      <c r="C785" s="480"/>
      <c r="D785" s="480"/>
      <c r="E785" s="480"/>
      <c r="F785" s="480"/>
      <c r="G785" s="480"/>
      <c r="H785" s="480"/>
      <c r="I785" s="64" t="s">
        <v>126</v>
      </c>
      <c r="J785" s="514"/>
      <c r="K785" s="198" t="s">
        <v>127</v>
      </c>
      <c r="L785" s="83">
        <v>0</v>
      </c>
      <c r="M785" s="41">
        <v>0</v>
      </c>
      <c r="N785" s="227">
        <v>0</v>
      </c>
      <c r="O785" s="35">
        <v>7.758</v>
      </c>
      <c r="P785" s="35"/>
      <c r="Q785" s="36">
        <v>0</v>
      </c>
      <c r="R785" s="364"/>
    </row>
    <row r="786" spans="1:18" ht="25.5">
      <c r="A786" s="496"/>
      <c r="B786" s="515"/>
      <c r="C786" s="480"/>
      <c r="D786" s="480"/>
      <c r="E786" s="480"/>
      <c r="F786" s="480"/>
      <c r="G786" s="480"/>
      <c r="H786" s="480"/>
      <c r="I786" s="116" t="s">
        <v>25</v>
      </c>
      <c r="J786" s="514"/>
      <c r="K786" s="346" t="s">
        <v>47</v>
      </c>
      <c r="L786" s="85">
        <f>L787</f>
        <v>0</v>
      </c>
      <c r="M786" s="41">
        <v>0</v>
      </c>
      <c r="N786" s="36">
        <f t="shared" ref="N786:O786" si="288">N787</f>
        <v>0.17</v>
      </c>
      <c r="O786" s="36">
        <f t="shared" si="288"/>
        <v>0.215</v>
      </c>
      <c r="P786" s="36"/>
      <c r="Q786" s="36">
        <f t="shared" si="285"/>
        <v>0.38500000000000001</v>
      </c>
      <c r="R786" s="340"/>
    </row>
    <row r="787" spans="1:18">
      <c r="A787" s="496"/>
      <c r="B787" s="515"/>
      <c r="C787" s="480"/>
      <c r="D787" s="480"/>
      <c r="E787" s="480"/>
      <c r="F787" s="480"/>
      <c r="G787" s="480"/>
      <c r="H787" s="480"/>
      <c r="I787" s="64" t="s">
        <v>16</v>
      </c>
      <c r="J787" s="514"/>
      <c r="K787" s="198" t="s">
        <v>12</v>
      </c>
      <c r="L787" s="83">
        <v>0</v>
      </c>
      <c r="M787" s="41">
        <v>0</v>
      </c>
      <c r="N787" s="227">
        <v>0.17</v>
      </c>
      <c r="O787" s="35">
        <v>0.215</v>
      </c>
      <c r="P787" s="35"/>
      <c r="Q787" s="36">
        <f t="shared" si="285"/>
        <v>0.38500000000000001</v>
      </c>
      <c r="R787" s="340"/>
    </row>
    <row r="788" spans="1:18" ht="38.25">
      <c r="A788" s="498"/>
      <c r="B788" s="515"/>
      <c r="C788" s="480"/>
      <c r="D788" s="480"/>
      <c r="E788" s="480"/>
      <c r="F788" s="480"/>
      <c r="G788" s="480"/>
      <c r="H788" s="480"/>
      <c r="I788" s="116" t="s">
        <v>433</v>
      </c>
      <c r="J788" s="514"/>
      <c r="K788" s="346" t="s">
        <v>35</v>
      </c>
      <c r="L788" s="85">
        <f>L789</f>
        <v>0</v>
      </c>
      <c r="M788" s="370">
        <v>0</v>
      </c>
      <c r="N788" s="36">
        <f t="shared" ref="N788:O788" si="289">N789</f>
        <v>0.04</v>
      </c>
      <c r="O788" s="36">
        <f t="shared" si="289"/>
        <v>0.05</v>
      </c>
      <c r="P788" s="36"/>
      <c r="Q788" s="36">
        <f t="shared" si="285"/>
        <v>0.09</v>
      </c>
      <c r="R788" s="340"/>
    </row>
    <row r="789" spans="1:18" ht="15" customHeight="1">
      <c r="A789" s="495">
        <v>12</v>
      </c>
      <c r="B789" s="491" t="s">
        <v>413</v>
      </c>
      <c r="C789" s="480"/>
      <c r="D789" s="480"/>
      <c r="E789" s="480"/>
      <c r="F789" s="480"/>
      <c r="G789" s="480"/>
      <c r="H789" s="480"/>
      <c r="I789" s="64" t="s">
        <v>16</v>
      </c>
      <c r="J789" s="514"/>
      <c r="K789" s="198" t="s">
        <v>12</v>
      </c>
      <c r="L789" s="83">
        <v>0</v>
      </c>
      <c r="M789" s="41">
        <v>0</v>
      </c>
      <c r="N789" s="227">
        <v>0.04</v>
      </c>
      <c r="O789" s="35">
        <v>0.05</v>
      </c>
      <c r="P789" s="35"/>
      <c r="Q789" s="36">
        <f t="shared" si="285"/>
        <v>0.09</v>
      </c>
      <c r="R789" s="340"/>
    </row>
    <row r="790" spans="1:18">
      <c r="A790" s="496"/>
      <c r="B790" s="492"/>
      <c r="C790" s="480"/>
      <c r="D790" s="480"/>
      <c r="E790" s="480"/>
      <c r="F790" s="480"/>
      <c r="G790" s="480"/>
      <c r="H790" s="480"/>
      <c r="I790" s="201" t="s">
        <v>13</v>
      </c>
      <c r="J790" s="476">
        <v>124</v>
      </c>
      <c r="K790" s="202"/>
      <c r="L790" s="15">
        <f>L791+L795+L797+L799+L801+L804+L807+L810+L812</f>
        <v>0</v>
      </c>
      <c r="M790" s="15">
        <f t="shared" ref="M790:O790" si="290">M791+M795+M797+M799+M801+M804+M807+M810+M812</f>
        <v>0</v>
      </c>
      <c r="N790" s="15">
        <f t="shared" si="290"/>
        <v>221.44199999999998</v>
      </c>
      <c r="O790" s="15">
        <f t="shared" si="290"/>
        <v>318.03800000000001</v>
      </c>
      <c r="P790" s="15"/>
      <c r="Q790" s="15">
        <f>Q791+Q795+Q797+Q799+Q801+Q804+Q807+Q810+Q812</f>
        <v>539.48</v>
      </c>
      <c r="R790" s="340"/>
    </row>
    <row r="791" spans="1:18" ht="51">
      <c r="A791" s="496"/>
      <c r="B791" s="492"/>
      <c r="C791" s="480"/>
      <c r="D791" s="480"/>
      <c r="E791" s="480"/>
      <c r="F791" s="480"/>
      <c r="G791" s="480"/>
      <c r="H791" s="480"/>
      <c r="I791" s="34" t="s">
        <v>121</v>
      </c>
      <c r="J791" s="477"/>
      <c r="K791" s="346" t="s">
        <v>10</v>
      </c>
      <c r="L791" s="85">
        <f>L793+L792+L794</f>
        <v>0</v>
      </c>
      <c r="M791" s="41">
        <v>0</v>
      </c>
      <c r="N791" s="36">
        <f t="shared" ref="N791:O791" si="291">N793+N792+N794</f>
        <v>86.677999999999997</v>
      </c>
      <c r="O791" s="36">
        <f t="shared" si="291"/>
        <v>86.929000000000002</v>
      </c>
      <c r="P791" s="36"/>
      <c r="Q791" s="36">
        <f t="shared" si="285"/>
        <v>173.607</v>
      </c>
      <c r="R791" s="340"/>
    </row>
    <row r="792" spans="1:18" ht="25.5">
      <c r="A792" s="496"/>
      <c r="B792" s="492"/>
      <c r="C792" s="480"/>
      <c r="D792" s="480"/>
      <c r="E792" s="480"/>
      <c r="F792" s="480"/>
      <c r="G792" s="480"/>
      <c r="H792" s="480"/>
      <c r="I792" s="117" t="s">
        <v>114</v>
      </c>
      <c r="J792" s="477"/>
      <c r="K792" s="198" t="s">
        <v>11</v>
      </c>
      <c r="L792" s="83">
        <v>0</v>
      </c>
      <c r="M792" s="47">
        <v>0</v>
      </c>
      <c r="N792" s="35">
        <v>0</v>
      </c>
      <c r="O792" s="35">
        <v>0</v>
      </c>
      <c r="P792" s="35"/>
      <c r="Q792" s="36">
        <f t="shared" si="285"/>
        <v>0</v>
      </c>
      <c r="R792" s="340"/>
    </row>
    <row r="793" spans="1:18">
      <c r="A793" s="496"/>
      <c r="B793" s="492"/>
      <c r="C793" s="480"/>
      <c r="D793" s="480"/>
      <c r="E793" s="480"/>
      <c r="F793" s="480"/>
      <c r="G793" s="480"/>
      <c r="H793" s="480"/>
      <c r="I793" s="64" t="s">
        <v>16</v>
      </c>
      <c r="J793" s="477"/>
      <c r="K793" s="198" t="s">
        <v>12</v>
      </c>
      <c r="L793" s="83">
        <v>0</v>
      </c>
      <c r="M793" s="41">
        <v>0</v>
      </c>
      <c r="N793" s="227">
        <v>86.677999999999997</v>
      </c>
      <c r="O793" s="35">
        <v>86.929000000000002</v>
      </c>
      <c r="P793" s="35"/>
      <c r="Q793" s="36">
        <f t="shared" si="285"/>
        <v>173.607</v>
      </c>
      <c r="R793" s="340"/>
    </row>
    <row r="794" spans="1:18" ht="38.25">
      <c r="A794" s="496"/>
      <c r="B794" s="492"/>
      <c r="C794" s="480"/>
      <c r="D794" s="480"/>
      <c r="E794" s="480"/>
      <c r="F794" s="480"/>
      <c r="G794" s="480"/>
      <c r="H794" s="480"/>
      <c r="I794" s="117" t="s">
        <v>18</v>
      </c>
      <c r="J794" s="477"/>
      <c r="K794" s="198" t="s">
        <v>17</v>
      </c>
      <c r="L794" s="83">
        <v>0</v>
      </c>
      <c r="M794" s="47">
        <v>0</v>
      </c>
      <c r="N794" s="35">
        <v>0</v>
      </c>
      <c r="O794" s="35">
        <v>0</v>
      </c>
      <c r="P794" s="35"/>
      <c r="Q794" s="36">
        <f t="shared" si="285"/>
        <v>0</v>
      </c>
      <c r="R794" s="340"/>
    </row>
    <row r="795" spans="1:18" ht="25.5">
      <c r="A795" s="496"/>
      <c r="B795" s="492"/>
      <c r="C795" s="480"/>
      <c r="D795" s="480"/>
      <c r="E795" s="480"/>
      <c r="F795" s="480"/>
      <c r="G795" s="480"/>
      <c r="H795" s="480"/>
      <c r="I795" s="59" t="s">
        <v>432</v>
      </c>
      <c r="J795" s="477"/>
      <c r="K795" s="346" t="s">
        <v>38</v>
      </c>
      <c r="L795" s="85">
        <f t="shared" ref="L795:O795" si="292">L796</f>
        <v>0</v>
      </c>
      <c r="M795" s="47">
        <v>0</v>
      </c>
      <c r="N795" s="36">
        <f t="shared" si="292"/>
        <v>0.05</v>
      </c>
      <c r="O795" s="36">
        <f t="shared" si="292"/>
        <v>0.05</v>
      </c>
      <c r="P795" s="36"/>
      <c r="Q795" s="36">
        <f t="shared" si="285"/>
        <v>0.1</v>
      </c>
      <c r="R795" s="340"/>
    </row>
    <row r="796" spans="1:18">
      <c r="A796" s="496"/>
      <c r="B796" s="492"/>
      <c r="C796" s="480"/>
      <c r="D796" s="480"/>
      <c r="E796" s="480"/>
      <c r="F796" s="480"/>
      <c r="G796" s="480"/>
      <c r="H796" s="480"/>
      <c r="I796" s="64" t="s">
        <v>16</v>
      </c>
      <c r="J796" s="477"/>
      <c r="K796" s="198" t="s">
        <v>12</v>
      </c>
      <c r="L796" s="83">
        <v>0</v>
      </c>
      <c r="M796" s="41">
        <v>0</v>
      </c>
      <c r="N796" s="227">
        <v>0.05</v>
      </c>
      <c r="O796" s="35">
        <v>0.05</v>
      </c>
      <c r="P796" s="35"/>
      <c r="Q796" s="36">
        <f t="shared" si="285"/>
        <v>0.1</v>
      </c>
      <c r="R796" s="340"/>
    </row>
    <row r="797" spans="1:18" ht="25.5">
      <c r="A797" s="496"/>
      <c r="B797" s="492"/>
      <c r="C797" s="480"/>
      <c r="D797" s="480"/>
      <c r="E797" s="480"/>
      <c r="F797" s="480"/>
      <c r="G797" s="480"/>
      <c r="H797" s="480"/>
      <c r="I797" s="59" t="s">
        <v>123</v>
      </c>
      <c r="J797" s="477"/>
      <c r="K797" s="346" t="s">
        <v>44</v>
      </c>
      <c r="L797" s="85">
        <f>L798</f>
        <v>0</v>
      </c>
      <c r="M797" s="47">
        <v>0</v>
      </c>
      <c r="N797" s="36">
        <f t="shared" ref="N797:O797" si="293">N798</f>
        <v>24.907</v>
      </c>
      <c r="O797" s="36">
        <f t="shared" si="293"/>
        <v>29.1</v>
      </c>
      <c r="P797" s="36"/>
      <c r="Q797" s="36">
        <f t="shared" si="285"/>
        <v>54.007000000000005</v>
      </c>
      <c r="R797" s="340"/>
    </row>
    <row r="798" spans="1:18">
      <c r="A798" s="496"/>
      <c r="B798" s="492"/>
      <c r="C798" s="480"/>
      <c r="D798" s="480"/>
      <c r="E798" s="480"/>
      <c r="F798" s="480"/>
      <c r="G798" s="480"/>
      <c r="H798" s="480"/>
      <c r="I798" s="64" t="s">
        <v>16</v>
      </c>
      <c r="J798" s="477"/>
      <c r="K798" s="198" t="s">
        <v>12</v>
      </c>
      <c r="L798" s="83">
        <v>0</v>
      </c>
      <c r="M798" s="41">
        <v>0</v>
      </c>
      <c r="N798" s="227">
        <v>24.907</v>
      </c>
      <c r="O798" s="35">
        <v>29.1</v>
      </c>
      <c r="P798" s="35"/>
      <c r="Q798" s="36">
        <f t="shared" si="285"/>
        <v>54.007000000000005</v>
      </c>
      <c r="R798" s="340"/>
    </row>
    <row r="799" spans="1:18" ht="25.5">
      <c r="A799" s="496"/>
      <c r="B799" s="492"/>
      <c r="C799" s="480"/>
      <c r="D799" s="480"/>
      <c r="E799" s="480"/>
      <c r="F799" s="480"/>
      <c r="G799" s="480"/>
      <c r="H799" s="480"/>
      <c r="I799" s="59" t="s">
        <v>124</v>
      </c>
      <c r="J799" s="477"/>
      <c r="K799" s="346" t="s">
        <v>40</v>
      </c>
      <c r="L799" s="85">
        <f t="shared" ref="L799:O799" si="294">L800</f>
        <v>0</v>
      </c>
      <c r="M799" s="47">
        <v>0</v>
      </c>
      <c r="N799" s="36">
        <f t="shared" si="294"/>
        <v>1.5</v>
      </c>
      <c r="O799" s="36">
        <f t="shared" si="294"/>
        <v>1</v>
      </c>
      <c r="P799" s="36"/>
      <c r="Q799" s="36">
        <f t="shared" si="285"/>
        <v>2.5</v>
      </c>
      <c r="R799" s="340"/>
    </row>
    <row r="800" spans="1:18">
      <c r="A800" s="496"/>
      <c r="B800" s="492"/>
      <c r="C800" s="480"/>
      <c r="D800" s="480"/>
      <c r="E800" s="480"/>
      <c r="F800" s="480"/>
      <c r="G800" s="480"/>
      <c r="H800" s="480"/>
      <c r="I800" s="64" t="s">
        <v>16</v>
      </c>
      <c r="J800" s="477"/>
      <c r="K800" s="198" t="s">
        <v>12</v>
      </c>
      <c r="L800" s="83">
        <v>0</v>
      </c>
      <c r="M800" s="377">
        <v>0</v>
      </c>
      <c r="N800" s="227">
        <v>1.5</v>
      </c>
      <c r="O800" s="35">
        <v>1</v>
      </c>
      <c r="P800" s="35"/>
      <c r="Q800" s="36">
        <f t="shared" si="285"/>
        <v>2.5</v>
      </c>
      <c r="R800" s="340"/>
    </row>
    <row r="801" spans="1:18" ht="25.5">
      <c r="A801" s="496"/>
      <c r="B801" s="492"/>
      <c r="C801" s="480"/>
      <c r="D801" s="480"/>
      <c r="E801" s="480"/>
      <c r="F801" s="480"/>
      <c r="G801" s="480"/>
      <c r="H801" s="480"/>
      <c r="I801" s="67" t="s">
        <v>196</v>
      </c>
      <c r="J801" s="477"/>
      <c r="K801" s="346" t="s">
        <v>11</v>
      </c>
      <c r="L801" s="85">
        <f>L802+L803</f>
        <v>0</v>
      </c>
      <c r="M801" s="41">
        <v>0</v>
      </c>
      <c r="N801" s="36">
        <f t="shared" ref="N801:O801" si="295">N802+N803</f>
        <v>23.164999999999999</v>
      </c>
      <c r="O801" s="36">
        <f t="shared" si="295"/>
        <v>68.805999999999997</v>
      </c>
      <c r="P801" s="36"/>
      <c r="Q801" s="36">
        <f t="shared" si="285"/>
        <v>91.971000000000004</v>
      </c>
      <c r="R801" s="340"/>
    </row>
    <row r="802" spans="1:18">
      <c r="A802" s="496"/>
      <c r="B802" s="492"/>
      <c r="C802" s="480"/>
      <c r="D802" s="480"/>
      <c r="E802" s="480"/>
      <c r="F802" s="480"/>
      <c r="G802" s="480"/>
      <c r="H802" s="480"/>
      <c r="I802" s="64" t="s">
        <v>16</v>
      </c>
      <c r="J802" s="477"/>
      <c r="K802" s="198" t="s">
        <v>12</v>
      </c>
      <c r="L802" s="83">
        <v>0</v>
      </c>
      <c r="M802" s="47">
        <v>0</v>
      </c>
      <c r="N802" s="227">
        <v>15.164999999999999</v>
      </c>
      <c r="O802" s="35">
        <v>68.605000000000004</v>
      </c>
      <c r="P802" s="35"/>
      <c r="Q802" s="36">
        <f t="shared" si="285"/>
        <v>83.77000000000001</v>
      </c>
      <c r="R802" s="340"/>
    </row>
    <row r="803" spans="1:18" ht="25.5">
      <c r="A803" s="496"/>
      <c r="B803" s="492"/>
      <c r="C803" s="480"/>
      <c r="D803" s="480"/>
      <c r="E803" s="480"/>
      <c r="F803" s="480"/>
      <c r="G803" s="480"/>
      <c r="H803" s="480"/>
      <c r="I803" s="64" t="s">
        <v>126</v>
      </c>
      <c r="J803" s="477"/>
      <c r="K803" s="198" t="s">
        <v>127</v>
      </c>
      <c r="L803" s="83">
        <v>0</v>
      </c>
      <c r="M803" s="47">
        <v>0</v>
      </c>
      <c r="N803" s="227">
        <v>8</v>
      </c>
      <c r="O803" s="35">
        <v>0.20100000000000001</v>
      </c>
      <c r="P803" s="35"/>
      <c r="Q803" s="36">
        <f t="shared" si="285"/>
        <v>8.2010000000000005</v>
      </c>
      <c r="R803" s="340"/>
    </row>
    <row r="804" spans="1:18" ht="51">
      <c r="A804" s="496"/>
      <c r="B804" s="492"/>
      <c r="C804" s="480"/>
      <c r="D804" s="480"/>
      <c r="E804" s="480"/>
      <c r="F804" s="480"/>
      <c r="G804" s="480"/>
      <c r="H804" s="480"/>
      <c r="I804" s="67" t="s">
        <v>125</v>
      </c>
      <c r="J804" s="477"/>
      <c r="K804" s="346" t="s">
        <v>45</v>
      </c>
      <c r="L804" s="85">
        <f>L805+L806</f>
        <v>0</v>
      </c>
      <c r="M804" s="47">
        <v>0</v>
      </c>
      <c r="N804" s="36">
        <f t="shared" ref="N804:O804" si="296">N805+N806</f>
        <v>80.784999999999997</v>
      </c>
      <c r="O804" s="36">
        <f t="shared" si="296"/>
        <v>88.608000000000004</v>
      </c>
      <c r="P804" s="36"/>
      <c r="Q804" s="36">
        <f t="shared" si="285"/>
        <v>169.393</v>
      </c>
      <c r="R804" s="340"/>
    </row>
    <row r="805" spans="1:18">
      <c r="A805" s="496"/>
      <c r="B805" s="492"/>
      <c r="C805" s="480"/>
      <c r="D805" s="480"/>
      <c r="E805" s="480"/>
      <c r="F805" s="480"/>
      <c r="G805" s="480"/>
      <c r="H805" s="480"/>
      <c r="I805" s="64" t="s">
        <v>16</v>
      </c>
      <c r="J805" s="477"/>
      <c r="K805" s="198" t="s">
        <v>12</v>
      </c>
      <c r="L805" s="83">
        <v>0</v>
      </c>
      <c r="M805" s="36">
        <v>0</v>
      </c>
      <c r="N805" s="227">
        <v>80.784999999999997</v>
      </c>
      <c r="O805" s="35">
        <v>37.561999999999998</v>
      </c>
      <c r="P805" s="35"/>
      <c r="Q805" s="36">
        <f t="shared" si="285"/>
        <v>118.34699999999999</v>
      </c>
      <c r="R805" s="340"/>
    </row>
    <row r="806" spans="1:18" ht="25.5">
      <c r="A806" s="496"/>
      <c r="B806" s="492"/>
      <c r="C806" s="480"/>
      <c r="D806" s="480"/>
      <c r="E806" s="480"/>
      <c r="F806" s="480"/>
      <c r="G806" s="480"/>
      <c r="H806" s="480"/>
      <c r="I806" s="64" t="s">
        <v>126</v>
      </c>
      <c r="J806" s="477"/>
      <c r="K806" s="198" t="s">
        <v>127</v>
      </c>
      <c r="L806" s="83">
        <v>0</v>
      </c>
      <c r="M806" s="41">
        <v>0</v>
      </c>
      <c r="N806" s="227">
        <v>0</v>
      </c>
      <c r="O806" s="35">
        <v>51.045999999999999</v>
      </c>
      <c r="P806" s="35"/>
      <c r="Q806" s="36">
        <f t="shared" si="285"/>
        <v>51.045999999999999</v>
      </c>
      <c r="R806" s="340"/>
    </row>
    <row r="807" spans="1:18" ht="25.5">
      <c r="A807" s="496"/>
      <c r="B807" s="492"/>
      <c r="C807" s="480"/>
      <c r="D807" s="480"/>
      <c r="E807" s="480"/>
      <c r="F807" s="480"/>
      <c r="G807" s="480"/>
      <c r="H807" s="480"/>
      <c r="I807" s="116" t="s">
        <v>25</v>
      </c>
      <c r="J807" s="477"/>
      <c r="K807" s="346" t="s">
        <v>47</v>
      </c>
      <c r="L807" s="85">
        <f>L808+L809</f>
        <v>0</v>
      </c>
      <c r="M807" s="47">
        <v>0</v>
      </c>
      <c r="N807" s="36">
        <f t="shared" ref="N807:O807" si="297">N808+N809</f>
        <v>4.3070000000000004</v>
      </c>
      <c r="O807" s="36">
        <f t="shared" si="297"/>
        <v>0.53500000000000003</v>
      </c>
      <c r="P807" s="36"/>
      <c r="Q807" s="36">
        <f t="shared" si="285"/>
        <v>4.8420000000000005</v>
      </c>
      <c r="R807" s="340"/>
    </row>
    <row r="808" spans="1:18">
      <c r="A808" s="496"/>
      <c r="B808" s="492"/>
      <c r="C808" s="480"/>
      <c r="D808" s="480"/>
      <c r="E808" s="480"/>
      <c r="F808" s="480"/>
      <c r="G808" s="480"/>
      <c r="H808" s="480"/>
      <c r="I808" s="64" t="s">
        <v>16</v>
      </c>
      <c r="J808" s="477"/>
      <c r="K808" s="198" t="s">
        <v>12</v>
      </c>
      <c r="L808" s="83">
        <v>0</v>
      </c>
      <c r="M808" s="374">
        <v>0</v>
      </c>
      <c r="N808" s="227">
        <v>4.3070000000000004</v>
      </c>
      <c r="O808" s="35">
        <v>0.53500000000000003</v>
      </c>
      <c r="P808" s="35"/>
      <c r="Q808" s="36">
        <f t="shared" si="285"/>
        <v>4.8420000000000005</v>
      </c>
      <c r="R808" s="340"/>
    </row>
    <row r="809" spans="1:18" ht="25.5">
      <c r="A809" s="496"/>
      <c r="B809" s="492"/>
      <c r="C809" s="480"/>
      <c r="D809" s="480"/>
      <c r="E809" s="480"/>
      <c r="F809" s="480"/>
      <c r="G809" s="480"/>
      <c r="H809" s="480"/>
      <c r="I809" s="64" t="s">
        <v>126</v>
      </c>
      <c r="J809" s="477"/>
      <c r="K809" s="198" t="s">
        <v>127</v>
      </c>
      <c r="L809" s="83">
        <v>0</v>
      </c>
      <c r="M809" s="47">
        <v>0</v>
      </c>
      <c r="N809" s="35">
        <v>0</v>
      </c>
      <c r="O809" s="35">
        <v>0</v>
      </c>
      <c r="P809" s="35"/>
      <c r="Q809" s="36">
        <f t="shared" si="285"/>
        <v>0</v>
      </c>
      <c r="R809" s="340"/>
    </row>
    <row r="810" spans="1:18" ht="35.25" customHeight="1">
      <c r="A810" s="496"/>
      <c r="B810" s="492"/>
      <c r="C810" s="480"/>
      <c r="D810" s="480"/>
      <c r="E810" s="480"/>
      <c r="F810" s="480"/>
      <c r="G810" s="480"/>
      <c r="H810" s="480"/>
      <c r="I810" s="116" t="s">
        <v>433</v>
      </c>
      <c r="J810" s="477"/>
      <c r="K810" s="346" t="s">
        <v>35</v>
      </c>
      <c r="L810" s="85">
        <f>L811</f>
        <v>0</v>
      </c>
      <c r="M810" s="47">
        <v>0</v>
      </c>
      <c r="N810" s="36">
        <f t="shared" ref="N810:O810" si="298">N811</f>
        <v>0.05</v>
      </c>
      <c r="O810" s="36">
        <f t="shared" si="298"/>
        <v>0.05</v>
      </c>
      <c r="P810" s="36"/>
      <c r="Q810" s="36">
        <f t="shared" si="285"/>
        <v>0.1</v>
      </c>
      <c r="R810" s="340"/>
    </row>
    <row r="811" spans="1:18">
      <c r="A811" s="496"/>
      <c r="B811" s="492"/>
      <c r="C811" s="480"/>
      <c r="D811" s="480"/>
      <c r="E811" s="480"/>
      <c r="F811" s="480"/>
      <c r="G811" s="480"/>
      <c r="H811" s="480"/>
      <c r="I811" s="64" t="s">
        <v>16</v>
      </c>
      <c r="J811" s="477"/>
      <c r="K811" s="198" t="s">
        <v>12</v>
      </c>
      <c r="L811" s="83">
        <v>0</v>
      </c>
      <c r="M811" s="41">
        <v>0</v>
      </c>
      <c r="N811" s="227">
        <v>0.05</v>
      </c>
      <c r="O811" s="35">
        <v>0.05</v>
      </c>
      <c r="P811" s="35"/>
      <c r="Q811" s="36">
        <f t="shared" si="285"/>
        <v>0.1</v>
      </c>
      <c r="R811" s="340"/>
    </row>
    <row r="812" spans="1:18" ht="51">
      <c r="A812" s="496"/>
      <c r="B812" s="492"/>
      <c r="C812" s="480"/>
      <c r="D812" s="480"/>
      <c r="E812" s="480"/>
      <c r="F812" s="480"/>
      <c r="G812" s="480"/>
      <c r="H812" s="480"/>
      <c r="I812" s="67" t="s">
        <v>594</v>
      </c>
      <c r="J812" s="477"/>
      <c r="K812" s="366" t="s">
        <v>99</v>
      </c>
      <c r="L812" s="85">
        <v>0</v>
      </c>
      <c r="M812" s="41">
        <v>0</v>
      </c>
      <c r="N812" s="68">
        <f>N813+N814</f>
        <v>0</v>
      </c>
      <c r="O812" s="68">
        <f t="shared" ref="O812" si="299">O813+O814</f>
        <v>42.96</v>
      </c>
      <c r="P812" s="68"/>
      <c r="Q812" s="68">
        <f>L812+M812+N812+O812</f>
        <v>42.96</v>
      </c>
      <c r="R812" s="364"/>
    </row>
    <row r="813" spans="1:18">
      <c r="A813" s="496"/>
      <c r="B813" s="492"/>
      <c r="C813" s="480"/>
      <c r="D813" s="480"/>
      <c r="E813" s="480"/>
      <c r="F813" s="480"/>
      <c r="G813" s="480"/>
      <c r="H813" s="480"/>
      <c r="I813" s="64" t="s">
        <v>16</v>
      </c>
      <c r="J813" s="477"/>
      <c r="K813" s="198" t="s">
        <v>12</v>
      </c>
      <c r="L813" s="83">
        <v>0</v>
      </c>
      <c r="M813" s="41">
        <v>0</v>
      </c>
      <c r="N813" s="227">
        <v>0</v>
      </c>
      <c r="O813" s="35">
        <v>11.101000000000001</v>
      </c>
      <c r="P813" s="35"/>
      <c r="Q813" s="68">
        <f t="shared" ref="Q813:Q814" si="300">L813+M813+N813+O813</f>
        <v>11.101000000000001</v>
      </c>
      <c r="R813" s="364"/>
    </row>
    <row r="814" spans="1:18" ht="25.5">
      <c r="A814" s="498"/>
      <c r="B814" s="499"/>
      <c r="C814" s="480"/>
      <c r="D814" s="480"/>
      <c r="E814" s="480"/>
      <c r="F814" s="480"/>
      <c r="G814" s="480"/>
      <c r="H814" s="480"/>
      <c r="I814" s="64" t="s">
        <v>126</v>
      </c>
      <c r="J814" s="478"/>
      <c r="K814" s="198" t="s">
        <v>127</v>
      </c>
      <c r="L814" s="83">
        <v>0</v>
      </c>
      <c r="M814" s="41">
        <v>0</v>
      </c>
      <c r="N814" s="227">
        <v>0</v>
      </c>
      <c r="O814" s="35">
        <v>31.859000000000002</v>
      </c>
      <c r="P814" s="35"/>
      <c r="Q814" s="68">
        <f t="shared" si="300"/>
        <v>31.859000000000002</v>
      </c>
      <c r="R814" s="364"/>
    </row>
    <row r="815" spans="1:18" ht="15" customHeight="1">
      <c r="A815" s="495">
        <v>13</v>
      </c>
      <c r="B815" s="491" t="s">
        <v>221</v>
      </c>
      <c r="C815" s="480"/>
      <c r="D815" s="480"/>
      <c r="E815" s="480"/>
      <c r="F815" s="480"/>
      <c r="G815" s="480"/>
      <c r="H815" s="480"/>
      <c r="I815" s="201" t="s">
        <v>13</v>
      </c>
      <c r="J815" s="476">
        <v>451</v>
      </c>
      <c r="K815" s="10"/>
      <c r="L815" s="15">
        <f>L816+L821+L824+L828+L831+L835+L840+L842</f>
        <v>0</v>
      </c>
      <c r="M815" s="15">
        <f t="shared" ref="M815:Q815" si="301">M816+M821+M824+M828+M831+M835+M840+M842</f>
        <v>0</v>
      </c>
      <c r="N815" s="15">
        <f t="shared" si="301"/>
        <v>923.35699999999997</v>
      </c>
      <c r="O815" s="15">
        <f t="shared" si="301"/>
        <v>1306.0630000000001</v>
      </c>
      <c r="P815" s="15"/>
      <c r="Q815" s="15">
        <f t="shared" si="301"/>
        <v>2229.42</v>
      </c>
      <c r="R815" s="340"/>
    </row>
    <row r="816" spans="1:18" s="5" customFormat="1" ht="72" customHeight="1">
      <c r="A816" s="496"/>
      <c r="B816" s="492"/>
      <c r="C816" s="480"/>
      <c r="D816" s="480"/>
      <c r="E816" s="480"/>
      <c r="F816" s="480"/>
      <c r="G816" s="480"/>
      <c r="H816" s="480"/>
      <c r="I816" s="116" t="s">
        <v>129</v>
      </c>
      <c r="J816" s="477"/>
      <c r="K816" s="113" t="s">
        <v>10</v>
      </c>
      <c r="L816" s="347">
        <f>L817+L818+L819+L820</f>
        <v>0</v>
      </c>
      <c r="M816" s="36">
        <v>0</v>
      </c>
      <c r="N816" s="41">
        <f t="shared" ref="N816:O816" si="302">N817+N818+N819+N820</f>
        <v>71.962999999999994</v>
      </c>
      <c r="O816" s="41">
        <f t="shared" si="302"/>
        <v>69.007999999999996</v>
      </c>
      <c r="P816" s="435"/>
      <c r="Q816" s="36">
        <f t="shared" ref="Q816:Q843" si="303">O816+N816+M816+L816</f>
        <v>140.971</v>
      </c>
      <c r="R816" s="37"/>
    </row>
    <row r="817" spans="1:18" s="5" customFormat="1" ht="25.5">
      <c r="A817" s="496"/>
      <c r="B817" s="492"/>
      <c r="C817" s="480"/>
      <c r="D817" s="480"/>
      <c r="E817" s="480"/>
      <c r="F817" s="480"/>
      <c r="G817" s="480"/>
      <c r="H817" s="480"/>
      <c r="I817" s="117" t="s">
        <v>114</v>
      </c>
      <c r="J817" s="477"/>
      <c r="K817" s="112" t="s">
        <v>11</v>
      </c>
      <c r="L817" s="118">
        <v>0</v>
      </c>
      <c r="M817" s="41">
        <v>0</v>
      </c>
      <c r="N817" s="47">
        <v>0</v>
      </c>
      <c r="O817" s="47">
        <v>0</v>
      </c>
      <c r="P817" s="47"/>
      <c r="Q817" s="36">
        <f t="shared" si="303"/>
        <v>0</v>
      </c>
      <c r="R817" s="37"/>
    </row>
    <row r="818" spans="1:18">
      <c r="A818" s="496"/>
      <c r="B818" s="492"/>
      <c r="C818" s="480"/>
      <c r="D818" s="480"/>
      <c r="E818" s="480"/>
      <c r="F818" s="480"/>
      <c r="G818" s="480"/>
      <c r="H818" s="480"/>
      <c r="I818" s="117" t="s">
        <v>16</v>
      </c>
      <c r="J818" s="477"/>
      <c r="K818" s="112" t="s">
        <v>12</v>
      </c>
      <c r="L818" s="118">
        <v>0</v>
      </c>
      <c r="M818" s="47">
        <v>0</v>
      </c>
      <c r="N818" s="47">
        <v>71.962999999999994</v>
      </c>
      <c r="O818" s="47">
        <v>69.007999999999996</v>
      </c>
      <c r="P818" s="47"/>
      <c r="Q818" s="36">
        <f t="shared" si="303"/>
        <v>140.971</v>
      </c>
      <c r="R818" s="340"/>
    </row>
    <row r="819" spans="1:18" ht="51">
      <c r="A819" s="496"/>
      <c r="B819" s="492"/>
      <c r="C819" s="480"/>
      <c r="D819" s="480"/>
      <c r="E819" s="480"/>
      <c r="F819" s="480"/>
      <c r="G819" s="480"/>
      <c r="H819" s="480"/>
      <c r="I819" s="117" t="s">
        <v>645</v>
      </c>
      <c r="J819" s="477"/>
      <c r="K819" s="112" t="s">
        <v>644</v>
      </c>
      <c r="L819" s="118">
        <v>0</v>
      </c>
      <c r="M819" s="377">
        <v>0</v>
      </c>
      <c r="N819" s="47">
        <v>0</v>
      </c>
      <c r="O819" s="47">
        <v>0</v>
      </c>
      <c r="P819" s="47"/>
      <c r="Q819" s="36">
        <f t="shared" si="303"/>
        <v>0</v>
      </c>
      <c r="R819" s="340"/>
    </row>
    <row r="820" spans="1:18" ht="38.25">
      <c r="A820" s="496"/>
      <c r="B820" s="492"/>
      <c r="C820" s="480"/>
      <c r="D820" s="480"/>
      <c r="E820" s="480"/>
      <c r="F820" s="480"/>
      <c r="G820" s="480"/>
      <c r="H820" s="480"/>
      <c r="I820" s="117" t="s">
        <v>18</v>
      </c>
      <c r="J820" s="477"/>
      <c r="K820" s="112" t="s">
        <v>17</v>
      </c>
      <c r="L820" s="118">
        <v>0</v>
      </c>
      <c r="M820" s="47">
        <v>0</v>
      </c>
      <c r="N820" s="47">
        <v>0</v>
      </c>
      <c r="O820" s="47">
        <v>0</v>
      </c>
      <c r="P820" s="47"/>
      <c r="Q820" s="36">
        <f t="shared" si="303"/>
        <v>0</v>
      </c>
      <c r="R820" s="340"/>
    </row>
    <row r="821" spans="1:18" ht="102">
      <c r="A821" s="496"/>
      <c r="B821" s="492"/>
      <c r="C821" s="480"/>
      <c r="D821" s="480"/>
      <c r="E821" s="480"/>
      <c r="F821" s="480"/>
      <c r="G821" s="480"/>
      <c r="H821" s="480"/>
      <c r="I821" s="128" t="s">
        <v>430</v>
      </c>
      <c r="J821" s="477"/>
      <c r="K821" s="113" t="s">
        <v>43</v>
      </c>
      <c r="L821" s="347">
        <f>L822+L823</f>
        <v>0</v>
      </c>
      <c r="M821" s="41">
        <v>0</v>
      </c>
      <c r="N821" s="41">
        <f t="shared" ref="N821:O821" si="304">N822+N823</f>
        <v>38.308999999999997</v>
      </c>
      <c r="O821" s="41">
        <f t="shared" si="304"/>
        <v>4.3819999999999997</v>
      </c>
      <c r="P821" s="435"/>
      <c r="Q821" s="36">
        <f t="shared" si="303"/>
        <v>42.690999999999995</v>
      </c>
      <c r="R821" s="37"/>
    </row>
    <row r="822" spans="1:18">
      <c r="A822" s="496"/>
      <c r="B822" s="492"/>
      <c r="C822" s="480"/>
      <c r="D822" s="480"/>
      <c r="E822" s="480"/>
      <c r="F822" s="480"/>
      <c r="G822" s="480"/>
      <c r="H822" s="480"/>
      <c r="I822" s="117" t="s">
        <v>16</v>
      </c>
      <c r="J822" s="477"/>
      <c r="K822" s="212" t="s">
        <v>12</v>
      </c>
      <c r="L822" s="133">
        <v>0</v>
      </c>
      <c r="M822" s="47"/>
      <c r="N822" s="365">
        <v>38.308999999999997</v>
      </c>
      <c r="O822" s="375">
        <v>4.3819999999999997</v>
      </c>
      <c r="P822" s="375"/>
      <c r="Q822" s="36">
        <f t="shared" si="303"/>
        <v>42.690999999999995</v>
      </c>
      <c r="R822" s="340"/>
    </row>
    <row r="823" spans="1:18" ht="51">
      <c r="A823" s="496"/>
      <c r="B823" s="492"/>
      <c r="C823" s="480"/>
      <c r="D823" s="480"/>
      <c r="E823" s="480"/>
      <c r="F823" s="480"/>
      <c r="G823" s="480"/>
      <c r="H823" s="480"/>
      <c r="I823" s="117" t="s">
        <v>645</v>
      </c>
      <c r="J823" s="477"/>
      <c r="K823" s="112" t="s">
        <v>644</v>
      </c>
      <c r="L823" s="133">
        <v>0</v>
      </c>
      <c r="M823" s="35">
        <v>0</v>
      </c>
      <c r="N823" s="375">
        <v>0</v>
      </c>
      <c r="O823" s="375">
        <v>0</v>
      </c>
      <c r="P823" s="375"/>
      <c r="Q823" s="36">
        <f t="shared" si="303"/>
        <v>0</v>
      </c>
      <c r="R823" s="333"/>
    </row>
    <row r="824" spans="1:18" s="5" customFormat="1" ht="51">
      <c r="A824" s="496"/>
      <c r="B824" s="492"/>
      <c r="C824" s="480"/>
      <c r="D824" s="480"/>
      <c r="E824" s="480"/>
      <c r="F824" s="480"/>
      <c r="G824" s="480"/>
      <c r="H824" s="480"/>
      <c r="I824" s="116" t="s">
        <v>50</v>
      </c>
      <c r="J824" s="477"/>
      <c r="K824" s="113" t="s">
        <v>39</v>
      </c>
      <c r="L824" s="347">
        <f>L825+L826+L827</f>
        <v>0</v>
      </c>
      <c r="M824" s="35">
        <v>0</v>
      </c>
      <c r="N824" s="41">
        <f t="shared" ref="N824:O824" si="305">N825+N826+N827</f>
        <v>192.904</v>
      </c>
      <c r="O824" s="41">
        <f t="shared" si="305"/>
        <v>142.12</v>
      </c>
      <c r="P824" s="435"/>
      <c r="Q824" s="36">
        <f t="shared" si="303"/>
        <v>335.024</v>
      </c>
      <c r="R824" s="37"/>
    </row>
    <row r="825" spans="1:18">
      <c r="A825" s="496"/>
      <c r="B825" s="492"/>
      <c r="C825" s="480"/>
      <c r="D825" s="480"/>
      <c r="E825" s="480"/>
      <c r="F825" s="480"/>
      <c r="G825" s="480"/>
      <c r="H825" s="480"/>
      <c r="I825" s="117" t="s">
        <v>16</v>
      </c>
      <c r="J825" s="477"/>
      <c r="K825" s="112" t="s">
        <v>12</v>
      </c>
      <c r="L825" s="83">
        <v>0</v>
      </c>
      <c r="M825" s="41">
        <v>0</v>
      </c>
      <c r="N825" s="374">
        <v>192.904</v>
      </c>
      <c r="O825" s="365">
        <v>142.12</v>
      </c>
      <c r="P825" s="439"/>
      <c r="Q825" s="36">
        <f t="shared" si="303"/>
        <v>335.024</v>
      </c>
      <c r="R825" s="340"/>
    </row>
    <row r="826" spans="1:18" ht="25.5">
      <c r="A826" s="496"/>
      <c r="B826" s="492"/>
      <c r="C826" s="480"/>
      <c r="D826" s="480"/>
      <c r="E826" s="480"/>
      <c r="F826" s="480"/>
      <c r="G826" s="480"/>
      <c r="H826" s="480"/>
      <c r="I826" s="122" t="s">
        <v>29</v>
      </c>
      <c r="J826" s="477"/>
      <c r="K826" s="112" t="s">
        <v>35</v>
      </c>
      <c r="L826" s="83">
        <v>0</v>
      </c>
      <c r="M826" s="47">
        <v>0</v>
      </c>
      <c r="N826" s="35">
        <v>0</v>
      </c>
      <c r="O826" s="35">
        <v>0</v>
      </c>
      <c r="P826" s="35"/>
      <c r="Q826" s="36">
        <f t="shared" si="303"/>
        <v>0</v>
      </c>
      <c r="R826" s="340"/>
    </row>
    <row r="827" spans="1:18" ht="51">
      <c r="A827" s="496"/>
      <c r="B827" s="492"/>
      <c r="C827" s="480"/>
      <c r="D827" s="480"/>
      <c r="E827" s="480"/>
      <c r="F827" s="480"/>
      <c r="G827" s="480"/>
      <c r="H827" s="480"/>
      <c r="I827" s="117" t="s">
        <v>645</v>
      </c>
      <c r="J827" s="477"/>
      <c r="K827" s="112" t="s">
        <v>644</v>
      </c>
      <c r="L827" s="83">
        <v>0</v>
      </c>
      <c r="M827" s="41">
        <v>0</v>
      </c>
      <c r="N827" s="35">
        <v>0</v>
      </c>
      <c r="O827" s="35">
        <v>0</v>
      </c>
      <c r="P827" s="35"/>
      <c r="Q827" s="36">
        <f t="shared" si="303"/>
        <v>0</v>
      </c>
      <c r="R827" s="340"/>
    </row>
    <row r="828" spans="1:18" s="5" customFormat="1" ht="38.25">
      <c r="A828" s="496"/>
      <c r="B828" s="492"/>
      <c r="C828" s="480"/>
      <c r="D828" s="480"/>
      <c r="E828" s="480"/>
      <c r="F828" s="480"/>
      <c r="G828" s="480"/>
      <c r="H828" s="480"/>
      <c r="I828" s="116" t="s">
        <v>152</v>
      </c>
      <c r="J828" s="477"/>
      <c r="K828" s="113" t="s">
        <v>61</v>
      </c>
      <c r="L828" s="347">
        <f>L829+L830</f>
        <v>0</v>
      </c>
      <c r="M828" s="47">
        <v>0</v>
      </c>
      <c r="N828" s="41">
        <f>N829+N830</f>
        <v>5.6130000000000004</v>
      </c>
      <c r="O828" s="41">
        <f>O829+O830</f>
        <v>12.662000000000001</v>
      </c>
      <c r="P828" s="435"/>
      <c r="Q828" s="36">
        <f t="shared" si="303"/>
        <v>18.275000000000002</v>
      </c>
      <c r="R828" s="37"/>
    </row>
    <row r="829" spans="1:18">
      <c r="A829" s="496"/>
      <c r="B829" s="492"/>
      <c r="C829" s="480"/>
      <c r="D829" s="480"/>
      <c r="E829" s="480"/>
      <c r="F829" s="480"/>
      <c r="G829" s="480"/>
      <c r="H829" s="480"/>
      <c r="I829" s="117" t="s">
        <v>16</v>
      </c>
      <c r="J829" s="477"/>
      <c r="K829" s="112" t="s">
        <v>12</v>
      </c>
      <c r="L829" s="83">
        <v>0</v>
      </c>
      <c r="M829" s="41">
        <v>0</v>
      </c>
      <c r="N829" s="227">
        <v>5.6130000000000004</v>
      </c>
      <c r="O829" s="227">
        <v>12.662000000000001</v>
      </c>
      <c r="P829" s="227"/>
      <c r="Q829" s="36">
        <f t="shared" si="303"/>
        <v>18.275000000000002</v>
      </c>
      <c r="R829" s="340"/>
    </row>
    <row r="830" spans="1:18" ht="51">
      <c r="A830" s="496"/>
      <c r="B830" s="492"/>
      <c r="C830" s="480"/>
      <c r="D830" s="480"/>
      <c r="E830" s="480"/>
      <c r="F830" s="480"/>
      <c r="G830" s="480"/>
      <c r="H830" s="480"/>
      <c r="I830" s="117" t="s">
        <v>645</v>
      </c>
      <c r="J830" s="477"/>
      <c r="K830" s="112" t="s">
        <v>644</v>
      </c>
      <c r="L830" s="83">
        <v>0</v>
      </c>
      <c r="M830" s="47">
        <v>0</v>
      </c>
      <c r="N830" s="35">
        <v>0</v>
      </c>
      <c r="O830" s="35">
        <v>0</v>
      </c>
      <c r="P830" s="35"/>
      <c r="Q830" s="36">
        <f t="shared" si="303"/>
        <v>0</v>
      </c>
      <c r="R830" s="340"/>
    </row>
    <row r="831" spans="1:18" s="5" customFormat="1" ht="25.5">
      <c r="A831" s="496"/>
      <c r="B831" s="492"/>
      <c r="C831" s="480"/>
      <c r="D831" s="480"/>
      <c r="E831" s="480"/>
      <c r="F831" s="480"/>
      <c r="G831" s="480"/>
      <c r="H831" s="480"/>
      <c r="I831" s="116" t="s">
        <v>58</v>
      </c>
      <c r="J831" s="477"/>
      <c r="K831" s="113" t="s">
        <v>46</v>
      </c>
      <c r="L831" s="347">
        <f>L832+L833+L834</f>
        <v>0</v>
      </c>
      <c r="M831" s="47">
        <v>0</v>
      </c>
      <c r="N831" s="41">
        <f t="shared" ref="N831:O831" si="306">N832+N833+N834</f>
        <v>159.483</v>
      </c>
      <c r="O831" s="41">
        <f t="shared" si="306"/>
        <v>165.16399999999999</v>
      </c>
      <c r="P831" s="435"/>
      <c r="Q831" s="36">
        <f t="shared" si="303"/>
        <v>324.64699999999999</v>
      </c>
      <c r="R831" s="37"/>
    </row>
    <row r="832" spans="1:18" ht="25.5">
      <c r="A832" s="496"/>
      <c r="B832" s="492"/>
      <c r="C832" s="480"/>
      <c r="D832" s="480"/>
      <c r="E832" s="480"/>
      <c r="F832" s="480"/>
      <c r="G832" s="480"/>
      <c r="H832" s="480"/>
      <c r="I832" s="117" t="s">
        <v>114</v>
      </c>
      <c r="J832" s="477"/>
      <c r="K832" s="112" t="s">
        <v>11</v>
      </c>
      <c r="L832" s="83">
        <v>0</v>
      </c>
      <c r="M832" s="41">
        <v>0</v>
      </c>
      <c r="N832" s="35">
        <v>0</v>
      </c>
      <c r="O832" s="35">
        <v>3.5999999999999997E-2</v>
      </c>
      <c r="P832" s="35"/>
      <c r="Q832" s="36">
        <f t="shared" si="303"/>
        <v>3.5999999999999997E-2</v>
      </c>
      <c r="R832" s="340"/>
    </row>
    <row r="833" spans="1:18">
      <c r="A833" s="496"/>
      <c r="B833" s="492"/>
      <c r="C833" s="480"/>
      <c r="D833" s="480"/>
      <c r="E833" s="480"/>
      <c r="F833" s="480"/>
      <c r="G833" s="480"/>
      <c r="H833" s="480"/>
      <c r="I833" s="117" t="s">
        <v>16</v>
      </c>
      <c r="J833" s="477"/>
      <c r="K833" s="112" t="s">
        <v>12</v>
      </c>
      <c r="L833" s="313">
        <v>0</v>
      </c>
      <c r="M833" s="47">
        <v>0</v>
      </c>
      <c r="N833" s="374">
        <v>159.483</v>
      </c>
      <c r="O833" s="376">
        <v>165.12799999999999</v>
      </c>
      <c r="P833" s="376"/>
      <c r="Q833" s="36">
        <f t="shared" si="303"/>
        <v>324.61099999999999</v>
      </c>
      <c r="R833" s="340"/>
    </row>
    <row r="834" spans="1:18" ht="38.25">
      <c r="A834" s="496"/>
      <c r="B834" s="492"/>
      <c r="C834" s="480"/>
      <c r="D834" s="480"/>
      <c r="E834" s="480"/>
      <c r="F834" s="480"/>
      <c r="G834" s="480"/>
      <c r="H834" s="480"/>
      <c r="I834" s="117" t="s">
        <v>18</v>
      </c>
      <c r="J834" s="477"/>
      <c r="K834" s="112" t="s">
        <v>17</v>
      </c>
      <c r="L834" s="83">
        <v>0</v>
      </c>
      <c r="M834" s="47">
        <v>0</v>
      </c>
      <c r="N834" s="47">
        <v>0</v>
      </c>
      <c r="O834" s="47">
        <v>0</v>
      </c>
      <c r="P834" s="47"/>
      <c r="Q834" s="36">
        <f t="shared" si="303"/>
        <v>0</v>
      </c>
      <c r="R834" s="340"/>
    </row>
    <row r="835" spans="1:18" s="5" customFormat="1" ht="191.25">
      <c r="A835" s="496"/>
      <c r="B835" s="492"/>
      <c r="C835" s="480"/>
      <c r="D835" s="480"/>
      <c r="E835" s="480"/>
      <c r="F835" s="480"/>
      <c r="G835" s="480"/>
      <c r="H835" s="480"/>
      <c r="I835" s="116" t="s">
        <v>154</v>
      </c>
      <c r="J835" s="477"/>
      <c r="K835" s="113" t="s">
        <v>53</v>
      </c>
      <c r="L835" s="347">
        <f>L836+L837+L838</f>
        <v>0</v>
      </c>
      <c r="M835" s="36">
        <v>0</v>
      </c>
      <c r="N835" s="41">
        <f t="shared" ref="N835:O835" si="307">N836+N837+N838</f>
        <v>449.29599999999999</v>
      </c>
      <c r="O835" s="41">
        <f t="shared" si="307"/>
        <v>912.11599999999999</v>
      </c>
      <c r="P835" s="435"/>
      <c r="Q835" s="36">
        <f t="shared" si="303"/>
        <v>1361.412</v>
      </c>
      <c r="R835" s="37"/>
    </row>
    <row r="836" spans="1:18" ht="25.5">
      <c r="A836" s="496"/>
      <c r="B836" s="492"/>
      <c r="C836" s="480"/>
      <c r="D836" s="480"/>
      <c r="E836" s="480"/>
      <c r="F836" s="480"/>
      <c r="G836" s="480"/>
      <c r="H836" s="480"/>
      <c r="I836" s="117" t="s">
        <v>114</v>
      </c>
      <c r="J836" s="477"/>
      <c r="K836" s="112" t="s">
        <v>11</v>
      </c>
      <c r="L836" s="83">
        <v>0</v>
      </c>
      <c r="M836" s="36">
        <v>0</v>
      </c>
      <c r="N836" s="227">
        <v>8.1470000000000002</v>
      </c>
      <c r="O836" s="35">
        <v>129.90199999999999</v>
      </c>
      <c r="P836" s="35"/>
      <c r="Q836" s="36">
        <f t="shared" si="303"/>
        <v>138.04899999999998</v>
      </c>
      <c r="R836" s="340"/>
    </row>
    <row r="837" spans="1:18">
      <c r="A837" s="496"/>
      <c r="B837" s="492"/>
      <c r="C837" s="480"/>
      <c r="D837" s="480"/>
      <c r="E837" s="480"/>
      <c r="F837" s="480"/>
      <c r="G837" s="480"/>
      <c r="H837" s="480"/>
      <c r="I837" s="117" t="s">
        <v>16</v>
      </c>
      <c r="J837" s="477"/>
      <c r="K837" s="112" t="s">
        <v>12</v>
      </c>
      <c r="L837" s="83">
        <v>0</v>
      </c>
      <c r="M837" s="47">
        <v>0</v>
      </c>
      <c r="N837" s="370">
        <v>88.399000000000001</v>
      </c>
      <c r="O837" s="35">
        <v>157.37</v>
      </c>
      <c r="P837" s="35"/>
      <c r="Q837" s="36">
        <f t="shared" si="303"/>
        <v>245.76900000000001</v>
      </c>
      <c r="R837" s="340"/>
    </row>
    <row r="838" spans="1:18" ht="25.5">
      <c r="A838" s="496"/>
      <c r="B838" s="492"/>
      <c r="C838" s="480"/>
      <c r="D838" s="480"/>
      <c r="E838" s="480"/>
      <c r="F838" s="480"/>
      <c r="G838" s="480"/>
      <c r="H838" s="480"/>
      <c r="I838" s="117" t="s">
        <v>29</v>
      </c>
      <c r="J838" s="477"/>
      <c r="K838" s="112" t="s">
        <v>35</v>
      </c>
      <c r="L838" s="83">
        <v>0</v>
      </c>
      <c r="M838" s="47">
        <v>0</v>
      </c>
      <c r="N838" s="385">
        <v>352.75</v>
      </c>
      <c r="O838" s="35">
        <v>624.84400000000005</v>
      </c>
      <c r="P838" s="35"/>
      <c r="Q838" s="36">
        <f t="shared" si="303"/>
        <v>977.59400000000005</v>
      </c>
      <c r="R838" s="340"/>
    </row>
    <row r="839" spans="1:18" ht="51">
      <c r="A839" s="496"/>
      <c r="B839" s="492"/>
      <c r="C839" s="480"/>
      <c r="D839" s="480"/>
      <c r="E839" s="480"/>
      <c r="F839" s="480"/>
      <c r="G839" s="480"/>
      <c r="H839" s="480"/>
      <c r="I839" s="117" t="s">
        <v>645</v>
      </c>
      <c r="J839" s="477"/>
      <c r="K839" s="112" t="s">
        <v>644</v>
      </c>
      <c r="L839" s="83">
        <v>0</v>
      </c>
      <c r="M839" s="47">
        <v>0</v>
      </c>
      <c r="N839" s="35">
        <v>0</v>
      </c>
      <c r="O839" s="35">
        <v>0</v>
      </c>
      <c r="P839" s="35"/>
      <c r="Q839" s="36">
        <f t="shared" si="303"/>
        <v>0</v>
      </c>
      <c r="R839" s="340"/>
    </row>
    <row r="840" spans="1:18" s="3" customFormat="1" ht="25.5">
      <c r="A840" s="496"/>
      <c r="B840" s="492"/>
      <c r="C840" s="480"/>
      <c r="D840" s="480"/>
      <c r="E840" s="480"/>
      <c r="F840" s="480"/>
      <c r="G840" s="480"/>
      <c r="H840" s="480"/>
      <c r="I840" s="116" t="s">
        <v>25</v>
      </c>
      <c r="J840" s="477"/>
      <c r="K840" s="113" t="s">
        <v>94</v>
      </c>
      <c r="L840" s="85">
        <f>L841</f>
        <v>0</v>
      </c>
      <c r="M840" s="47">
        <v>0</v>
      </c>
      <c r="N840" s="36">
        <f t="shared" ref="N840:O840" si="308">N841</f>
        <v>0.57699999999999996</v>
      </c>
      <c r="O840" s="36">
        <f t="shared" si="308"/>
        <v>0.61099999999999999</v>
      </c>
      <c r="P840" s="36"/>
      <c r="Q840" s="36">
        <f t="shared" si="303"/>
        <v>1.1879999999999999</v>
      </c>
      <c r="R840" s="340"/>
    </row>
    <row r="841" spans="1:18" s="3" customFormat="1">
      <c r="A841" s="496"/>
      <c r="B841" s="492"/>
      <c r="C841" s="480"/>
      <c r="D841" s="480"/>
      <c r="E841" s="480"/>
      <c r="F841" s="480"/>
      <c r="G841" s="480"/>
      <c r="H841" s="480"/>
      <c r="I841" s="117" t="s">
        <v>16</v>
      </c>
      <c r="J841" s="477"/>
      <c r="K841" s="112" t="s">
        <v>12</v>
      </c>
      <c r="L841" s="83">
        <v>0</v>
      </c>
      <c r="M841" s="36">
        <v>0</v>
      </c>
      <c r="N841" s="227">
        <v>0.57699999999999996</v>
      </c>
      <c r="O841" s="227">
        <v>0.61099999999999999</v>
      </c>
      <c r="P841" s="227"/>
      <c r="Q841" s="36">
        <f t="shared" si="303"/>
        <v>1.1879999999999999</v>
      </c>
      <c r="R841" s="340"/>
    </row>
    <row r="842" spans="1:18" s="3" customFormat="1" ht="51">
      <c r="A842" s="496"/>
      <c r="B842" s="492"/>
      <c r="C842" s="480"/>
      <c r="D842" s="480"/>
      <c r="E842" s="480"/>
      <c r="F842" s="480"/>
      <c r="G842" s="480"/>
      <c r="H842" s="480"/>
      <c r="I842" s="116" t="s">
        <v>402</v>
      </c>
      <c r="J842" s="477"/>
      <c r="K842" s="113" t="s">
        <v>62</v>
      </c>
      <c r="L842" s="347">
        <f>L843</f>
        <v>0</v>
      </c>
      <c r="M842" s="35">
        <v>0</v>
      </c>
      <c r="N842" s="41">
        <f t="shared" ref="N842:O842" si="309">N843</f>
        <v>5.2119999999999997</v>
      </c>
      <c r="O842" s="41">
        <f t="shared" si="309"/>
        <v>0</v>
      </c>
      <c r="P842" s="435"/>
      <c r="Q842" s="36">
        <f t="shared" si="303"/>
        <v>5.2119999999999997</v>
      </c>
      <c r="R842" s="340"/>
    </row>
    <row r="843" spans="1:18" s="3" customFormat="1">
      <c r="A843" s="498"/>
      <c r="B843" s="499"/>
      <c r="C843" s="480"/>
      <c r="D843" s="480"/>
      <c r="E843" s="480"/>
      <c r="F843" s="480"/>
      <c r="G843" s="480"/>
      <c r="H843" s="480"/>
      <c r="I843" s="117" t="s">
        <v>16</v>
      </c>
      <c r="J843" s="478"/>
      <c r="K843" s="112" t="s">
        <v>12</v>
      </c>
      <c r="L843" s="83">
        <v>0</v>
      </c>
      <c r="M843" s="36">
        <v>0</v>
      </c>
      <c r="N843" s="227">
        <v>5.2119999999999997</v>
      </c>
      <c r="O843" s="227">
        <v>0</v>
      </c>
      <c r="P843" s="227"/>
      <c r="Q843" s="36">
        <f t="shared" si="303"/>
        <v>5.2119999999999997</v>
      </c>
      <c r="R843" s="340"/>
    </row>
    <row r="844" spans="1:18" s="3" customFormat="1" ht="24.75" customHeight="1">
      <c r="A844" s="495">
        <v>14</v>
      </c>
      <c r="B844" s="491" t="s">
        <v>431</v>
      </c>
      <c r="C844" s="480"/>
      <c r="D844" s="480"/>
      <c r="E844" s="480"/>
      <c r="F844" s="480"/>
      <c r="G844" s="480"/>
      <c r="H844" s="480"/>
      <c r="I844" s="201" t="s">
        <v>13</v>
      </c>
      <c r="J844" s="514">
        <v>451</v>
      </c>
      <c r="K844" s="142"/>
      <c r="L844" s="15">
        <f>L845+L849</f>
        <v>0</v>
      </c>
      <c r="M844" s="381">
        <v>0</v>
      </c>
      <c r="N844" s="15">
        <f t="shared" ref="N844:O844" si="310">N845+N849</f>
        <v>122.04300000000001</v>
      </c>
      <c r="O844" s="15">
        <f t="shared" si="310"/>
        <v>83.337000000000003</v>
      </c>
      <c r="P844" s="15"/>
      <c r="Q844" s="15">
        <f>L844+M844+N844+O844</f>
        <v>205.38</v>
      </c>
      <c r="R844" s="340"/>
    </row>
    <row r="845" spans="1:18" s="3" customFormat="1" ht="38.25">
      <c r="A845" s="496"/>
      <c r="B845" s="492"/>
      <c r="C845" s="480"/>
      <c r="D845" s="480"/>
      <c r="E845" s="480"/>
      <c r="F845" s="480"/>
      <c r="G845" s="480"/>
      <c r="H845" s="480"/>
      <c r="I845" s="116" t="s">
        <v>153</v>
      </c>
      <c r="J845" s="514"/>
      <c r="K845" s="113" t="s">
        <v>12</v>
      </c>
      <c r="L845" s="85">
        <f>L847+L846+L848</f>
        <v>0</v>
      </c>
      <c r="M845" s="36">
        <v>0</v>
      </c>
      <c r="N845" s="36">
        <f t="shared" ref="N845:O845" si="311">N847+N846+N848</f>
        <v>70.971000000000004</v>
      </c>
      <c r="O845" s="36">
        <f t="shared" si="311"/>
        <v>83.337000000000003</v>
      </c>
      <c r="P845" s="36"/>
      <c r="Q845" s="36">
        <f t="shared" ref="Q845:Q850" si="312">O845+N845+M845+L845</f>
        <v>154.30799999999999</v>
      </c>
      <c r="R845" s="340"/>
    </row>
    <row r="846" spans="1:18" s="3" customFormat="1" ht="25.5">
      <c r="A846" s="496"/>
      <c r="B846" s="492"/>
      <c r="C846" s="480"/>
      <c r="D846" s="480"/>
      <c r="E846" s="480"/>
      <c r="F846" s="480"/>
      <c r="G846" s="480"/>
      <c r="H846" s="480"/>
      <c r="I846" s="117" t="s">
        <v>114</v>
      </c>
      <c r="J846" s="514"/>
      <c r="K846" s="112" t="s">
        <v>11</v>
      </c>
      <c r="L846" s="83">
        <v>0</v>
      </c>
      <c r="M846" s="35">
        <v>0</v>
      </c>
      <c r="N846" s="35">
        <v>0</v>
      </c>
      <c r="O846" s="35">
        <v>2.069</v>
      </c>
      <c r="P846" s="35"/>
      <c r="Q846" s="36">
        <f t="shared" si="312"/>
        <v>2.069</v>
      </c>
      <c r="R846" s="340"/>
    </row>
    <row r="847" spans="1:18" s="3" customFormat="1">
      <c r="A847" s="496"/>
      <c r="B847" s="492"/>
      <c r="C847" s="480"/>
      <c r="D847" s="480"/>
      <c r="E847" s="480"/>
      <c r="F847" s="480"/>
      <c r="G847" s="480"/>
      <c r="H847" s="480"/>
      <c r="I847" s="117" t="s">
        <v>16</v>
      </c>
      <c r="J847" s="514"/>
      <c r="K847" s="112" t="s">
        <v>12</v>
      </c>
      <c r="L847" s="83">
        <v>0</v>
      </c>
      <c r="M847" s="35">
        <v>0</v>
      </c>
      <c r="N847" s="227">
        <v>70.971000000000004</v>
      </c>
      <c r="O847" s="227">
        <v>81.268000000000001</v>
      </c>
      <c r="P847" s="227"/>
      <c r="Q847" s="36">
        <f t="shared" si="312"/>
        <v>152.239</v>
      </c>
      <c r="R847" s="340"/>
    </row>
    <row r="848" spans="1:18" s="3" customFormat="1" ht="51">
      <c r="A848" s="496"/>
      <c r="B848" s="492"/>
      <c r="C848" s="480"/>
      <c r="D848" s="480"/>
      <c r="E848" s="480"/>
      <c r="F848" s="480"/>
      <c r="G848" s="480"/>
      <c r="H848" s="480"/>
      <c r="I848" s="117" t="s">
        <v>645</v>
      </c>
      <c r="J848" s="514"/>
      <c r="K848" s="112" t="s">
        <v>644</v>
      </c>
      <c r="L848" s="83">
        <v>0</v>
      </c>
      <c r="M848" s="36">
        <v>0</v>
      </c>
      <c r="N848" s="35">
        <v>0</v>
      </c>
      <c r="O848" s="35">
        <v>0</v>
      </c>
      <c r="P848" s="35"/>
      <c r="Q848" s="36">
        <f t="shared" si="312"/>
        <v>0</v>
      </c>
      <c r="R848" s="340"/>
    </row>
    <row r="849" spans="1:18" s="3" customFormat="1" ht="38.25">
      <c r="A849" s="496"/>
      <c r="B849" s="492"/>
      <c r="C849" s="480"/>
      <c r="D849" s="480"/>
      <c r="E849" s="480"/>
      <c r="F849" s="480"/>
      <c r="G849" s="480"/>
      <c r="H849" s="480"/>
      <c r="I849" s="116" t="s">
        <v>60</v>
      </c>
      <c r="J849" s="514"/>
      <c r="K849" s="113" t="s">
        <v>63</v>
      </c>
      <c r="L849" s="85">
        <f>L850</f>
        <v>0</v>
      </c>
      <c r="M849" s="47">
        <v>0</v>
      </c>
      <c r="N849" s="36">
        <f t="shared" ref="N849:O849" si="313">N850</f>
        <v>51.072000000000003</v>
      </c>
      <c r="O849" s="36">
        <f t="shared" si="313"/>
        <v>0</v>
      </c>
      <c r="P849" s="36"/>
      <c r="Q849" s="36">
        <f t="shared" si="312"/>
        <v>51.072000000000003</v>
      </c>
      <c r="R849" s="340"/>
    </row>
    <row r="850" spans="1:18" s="3" customFormat="1">
      <c r="A850" s="498"/>
      <c r="B850" s="499"/>
      <c r="C850" s="480"/>
      <c r="D850" s="480"/>
      <c r="E850" s="480"/>
      <c r="F850" s="480"/>
      <c r="G850" s="480"/>
      <c r="H850" s="480"/>
      <c r="I850" s="117" t="s">
        <v>16</v>
      </c>
      <c r="J850" s="514"/>
      <c r="K850" s="112" t="s">
        <v>12</v>
      </c>
      <c r="L850" s="83">
        <v>0</v>
      </c>
      <c r="M850" s="36">
        <v>0</v>
      </c>
      <c r="N850" s="227">
        <v>51.072000000000003</v>
      </c>
      <c r="O850" s="227">
        <v>0</v>
      </c>
      <c r="P850" s="227"/>
      <c r="Q850" s="36">
        <f t="shared" si="312"/>
        <v>51.072000000000003</v>
      </c>
      <c r="R850" s="340"/>
    </row>
    <row r="851" spans="1:18" s="3" customFormat="1" ht="11.25" customHeight="1">
      <c r="A851" s="495">
        <v>15</v>
      </c>
      <c r="B851" s="491" t="s">
        <v>222</v>
      </c>
      <c r="C851" s="480"/>
      <c r="D851" s="480"/>
      <c r="E851" s="480"/>
      <c r="F851" s="480"/>
      <c r="G851" s="480"/>
      <c r="H851" s="480"/>
      <c r="I851" s="201" t="s">
        <v>13</v>
      </c>
      <c r="J851" s="476">
        <v>456</v>
      </c>
      <c r="K851" s="10"/>
      <c r="L851" s="15">
        <f>+L852+L857+L860</f>
        <v>0</v>
      </c>
      <c r="M851" s="380">
        <v>0</v>
      </c>
      <c r="N851" s="15">
        <f>+N852+N857+N860</f>
        <v>98.472999999999999</v>
      </c>
      <c r="O851" s="15">
        <f>+O852+O857+O860</f>
        <v>122.31399999999999</v>
      </c>
      <c r="P851" s="15"/>
      <c r="Q851" s="15">
        <f>L851+M851+N851+O851</f>
        <v>220.78699999999998</v>
      </c>
      <c r="R851" s="340"/>
    </row>
    <row r="852" spans="1:18" s="3" customFormat="1" ht="76.5">
      <c r="A852" s="496"/>
      <c r="B852" s="492"/>
      <c r="C852" s="480"/>
      <c r="D852" s="480"/>
      <c r="E852" s="480"/>
      <c r="F852" s="480"/>
      <c r="G852" s="480"/>
      <c r="H852" s="480"/>
      <c r="I852" s="116" t="s">
        <v>64</v>
      </c>
      <c r="J852" s="477"/>
      <c r="K852" s="113" t="s">
        <v>10</v>
      </c>
      <c r="L852" s="347">
        <f>L853+L854+L855+L856</f>
        <v>0</v>
      </c>
      <c r="M852" s="41">
        <v>0</v>
      </c>
      <c r="N852" s="41">
        <f t="shared" ref="N852:O852" si="314">N853+N854+N855+N856</f>
        <v>58.984000000000002</v>
      </c>
      <c r="O852" s="41">
        <f t="shared" si="314"/>
        <v>81.653999999999996</v>
      </c>
      <c r="P852" s="435"/>
      <c r="Q852" s="36">
        <f>L852+M852+N852+O852</f>
        <v>140.63800000000001</v>
      </c>
      <c r="R852" s="340"/>
    </row>
    <row r="853" spans="1:18" s="3" customFormat="1" ht="25.5">
      <c r="A853" s="496"/>
      <c r="B853" s="492"/>
      <c r="C853" s="480"/>
      <c r="D853" s="480"/>
      <c r="E853" s="480"/>
      <c r="F853" s="480"/>
      <c r="G853" s="480"/>
      <c r="H853" s="480"/>
      <c r="I853" s="117" t="s">
        <v>114</v>
      </c>
      <c r="J853" s="477"/>
      <c r="K853" s="112" t="s">
        <v>11</v>
      </c>
      <c r="L853" s="118">
        <v>0</v>
      </c>
      <c r="M853" s="35">
        <v>0</v>
      </c>
      <c r="N853" s="47">
        <v>0</v>
      </c>
      <c r="O853" s="47">
        <v>0</v>
      </c>
      <c r="P853" s="47"/>
      <c r="Q853" s="36">
        <f t="shared" ref="Q853:Q879" si="315">L853+M853+N853+O853</f>
        <v>0</v>
      </c>
      <c r="R853" s="340"/>
    </row>
    <row r="854" spans="1:18" s="3" customFormat="1">
      <c r="A854" s="496"/>
      <c r="B854" s="492"/>
      <c r="C854" s="480"/>
      <c r="D854" s="480"/>
      <c r="E854" s="480"/>
      <c r="F854" s="480"/>
      <c r="G854" s="480"/>
      <c r="H854" s="480"/>
      <c r="I854" s="117" t="s">
        <v>16</v>
      </c>
      <c r="J854" s="477"/>
      <c r="K854" s="112" t="s">
        <v>12</v>
      </c>
      <c r="L854" s="118">
        <v>0</v>
      </c>
      <c r="M854" s="36">
        <v>0</v>
      </c>
      <c r="N854" s="47">
        <v>58.984000000000002</v>
      </c>
      <c r="O854" s="47">
        <v>81.653999999999996</v>
      </c>
      <c r="P854" s="47"/>
      <c r="Q854" s="36">
        <f t="shared" si="315"/>
        <v>140.63800000000001</v>
      </c>
      <c r="R854" s="340"/>
    </row>
    <row r="855" spans="1:18" s="3" customFormat="1" ht="51">
      <c r="A855" s="496"/>
      <c r="B855" s="492"/>
      <c r="C855" s="480"/>
      <c r="D855" s="480"/>
      <c r="E855" s="480"/>
      <c r="F855" s="480"/>
      <c r="G855" s="480"/>
      <c r="H855" s="480"/>
      <c r="I855" s="117" t="s">
        <v>632</v>
      </c>
      <c r="J855" s="477"/>
      <c r="K855" s="112" t="s">
        <v>66</v>
      </c>
      <c r="L855" s="118">
        <v>0</v>
      </c>
      <c r="M855" s="47">
        <v>0</v>
      </c>
      <c r="N855" s="47">
        <v>0</v>
      </c>
      <c r="O855" s="47">
        <v>0</v>
      </c>
      <c r="P855" s="47"/>
      <c r="Q855" s="36">
        <f t="shared" si="315"/>
        <v>0</v>
      </c>
      <c r="R855" s="340"/>
    </row>
    <row r="856" spans="1:18" s="3" customFormat="1" ht="38.25">
      <c r="A856" s="496"/>
      <c r="B856" s="492"/>
      <c r="C856" s="480"/>
      <c r="D856" s="480"/>
      <c r="E856" s="480"/>
      <c r="F856" s="480"/>
      <c r="G856" s="480"/>
      <c r="H856" s="480"/>
      <c r="I856" s="117" t="s">
        <v>18</v>
      </c>
      <c r="J856" s="477"/>
      <c r="K856" s="112" t="s">
        <v>17</v>
      </c>
      <c r="L856" s="118">
        <v>0</v>
      </c>
      <c r="M856" s="36">
        <v>0</v>
      </c>
      <c r="N856" s="47">
        <v>0</v>
      </c>
      <c r="O856" s="47">
        <v>0</v>
      </c>
      <c r="P856" s="47"/>
      <c r="Q856" s="36">
        <f t="shared" si="315"/>
        <v>0</v>
      </c>
      <c r="R856" s="340"/>
    </row>
    <row r="857" spans="1:18" s="3" customFormat="1" ht="25.5">
      <c r="A857" s="496"/>
      <c r="B857" s="492"/>
      <c r="C857" s="480"/>
      <c r="D857" s="480"/>
      <c r="E857" s="480"/>
      <c r="F857" s="480"/>
      <c r="G857" s="480"/>
      <c r="H857" s="480"/>
      <c r="I857" s="116" t="s">
        <v>65</v>
      </c>
      <c r="J857" s="477"/>
      <c r="K857" s="113" t="s">
        <v>37</v>
      </c>
      <c r="L857" s="347">
        <f>L858+L859</f>
        <v>0</v>
      </c>
      <c r="M857" s="35">
        <v>0</v>
      </c>
      <c r="N857" s="41">
        <f t="shared" ref="N857:O857" si="316">N858+N859</f>
        <v>38.118000000000002</v>
      </c>
      <c r="O857" s="41">
        <f t="shared" si="316"/>
        <v>40</v>
      </c>
      <c r="P857" s="435"/>
      <c r="Q857" s="36">
        <f t="shared" si="315"/>
        <v>78.117999999999995</v>
      </c>
      <c r="R857" s="340"/>
    </row>
    <row r="858" spans="1:18" s="3" customFormat="1">
      <c r="A858" s="496"/>
      <c r="B858" s="492"/>
      <c r="C858" s="480"/>
      <c r="D858" s="480"/>
      <c r="E858" s="480"/>
      <c r="F858" s="480"/>
      <c r="G858" s="480"/>
      <c r="H858" s="480"/>
      <c r="I858" s="117" t="s">
        <v>16</v>
      </c>
      <c r="J858" s="477"/>
      <c r="K858" s="112" t="s">
        <v>12</v>
      </c>
      <c r="L858" s="118">
        <v>0</v>
      </c>
      <c r="M858" s="35">
        <v>0</v>
      </c>
      <c r="N858" s="370">
        <v>38.118000000000002</v>
      </c>
      <c r="O858" s="365">
        <v>40</v>
      </c>
      <c r="P858" s="439"/>
      <c r="Q858" s="36">
        <f t="shared" si="315"/>
        <v>78.117999999999995</v>
      </c>
      <c r="R858" s="340"/>
    </row>
    <row r="859" spans="1:18" s="3" customFormat="1" ht="51">
      <c r="A859" s="496"/>
      <c r="B859" s="492"/>
      <c r="C859" s="480"/>
      <c r="D859" s="480"/>
      <c r="E859" s="480"/>
      <c r="F859" s="480"/>
      <c r="G859" s="480"/>
      <c r="H859" s="480"/>
      <c r="I859" s="117" t="s">
        <v>632</v>
      </c>
      <c r="J859" s="477"/>
      <c r="K859" s="112" t="s">
        <v>66</v>
      </c>
      <c r="L859" s="118">
        <v>0</v>
      </c>
      <c r="M859" s="36">
        <v>0</v>
      </c>
      <c r="N859" s="47">
        <v>0</v>
      </c>
      <c r="O859" s="47">
        <v>0</v>
      </c>
      <c r="P859" s="47"/>
      <c r="Q859" s="36">
        <f t="shared" si="315"/>
        <v>0</v>
      </c>
      <c r="R859" s="340"/>
    </row>
    <row r="860" spans="1:18" s="3" customFormat="1" ht="25.5">
      <c r="A860" s="496"/>
      <c r="B860" s="492"/>
      <c r="C860" s="480"/>
      <c r="D860" s="480"/>
      <c r="E860" s="480"/>
      <c r="F860" s="480"/>
      <c r="G860" s="480"/>
      <c r="H860" s="480"/>
      <c r="I860" s="116" t="s">
        <v>25</v>
      </c>
      <c r="J860" s="477"/>
      <c r="K860" s="113" t="s">
        <v>38</v>
      </c>
      <c r="L860" s="347">
        <f>L861</f>
        <v>0</v>
      </c>
      <c r="M860" s="47">
        <v>0</v>
      </c>
      <c r="N860" s="41">
        <f>N861</f>
        <v>1.371</v>
      </c>
      <c r="O860" s="41">
        <f>O861</f>
        <v>0.66</v>
      </c>
      <c r="P860" s="435"/>
      <c r="Q860" s="36">
        <f t="shared" si="315"/>
        <v>2.0310000000000001</v>
      </c>
      <c r="R860" s="340"/>
    </row>
    <row r="861" spans="1:18" s="3" customFormat="1">
      <c r="A861" s="498"/>
      <c r="B861" s="499"/>
      <c r="C861" s="480"/>
      <c r="D861" s="480"/>
      <c r="E861" s="480"/>
      <c r="F861" s="480"/>
      <c r="G861" s="480"/>
      <c r="H861" s="480"/>
      <c r="I861" s="117" t="s">
        <v>16</v>
      </c>
      <c r="J861" s="478"/>
      <c r="K861" s="112" t="s">
        <v>12</v>
      </c>
      <c r="L861" s="125">
        <v>0</v>
      </c>
      <c r="M861" s="36">
        <v>0</v>
      </c>
      <c r="N861" s="227">
        <v>1.371</v>
      </c>
      <c r="O861" s="227">
        <v>0.66</v>
      </c>
      <c r="P861" s="227"/>
      <c r="Q861" s="36">
        <f t="shared" si="315"/>
        <v>2.0310000000000001</v>
      </c>
      <c r="R861" s="340"/>
    </row>
    <row r="862" spans="1:18" s="3" customFormat="1">
      <c r="A862" s="495">
        <v>16</v>
      </c>
      <c r="B862" s="491" t="s">
        <v>414</v>
      </c>
      <c r="C862" s="480"/>
      <c r="D862" s="480"/>
      <c r="E862" s="480"/>
      <c r="F862" s="480"/>
      <c r="G862" s="480"/>
      <c r="H862" s="480"/>
      <c r="I862" s="201" t="s">
        <v>13</v>
      </c>
      <c r="J862" s="476">
        <v>456</v>
      </c>
      <c r="K862" s="10"/>
      <c r="L862" s="44">
        <f>L863+L867</f>
        <v>0</v>
      </c>
      <c r="M862" s="380">
        <v>0</v>
      </c>
      <c r="N862" s="44">
        <f>N863+N867</f>
        <v>40.228999999999999</v>
      </c>
      <c r="O862" s="44">
        <f>O863+O867</f>
        <v>50.137</v>
      </c>
      <c r="P862" s="44"/>
      <c r="Q862" s="15">
        <f t="shared" si="315"/>
        <v>90.366</v>
      </c>
      <c r="R862" s="340"/>
    </row>
    <row r="863" spans="1:18" s="3" customFormat="1" ht="25.5">
      <c r="A863" s="496"/>
      <c r="B863" s="492"/>
      <c r="C863" s="480"/>
      <c r="D863" s="480"/>
      <c r="E863" s="480"/>
      <c r="F863" s="480"/>
      <c r="G863" s="480"/>
      <c r="H863" s="480"/>
      <c r="I863" s="116" t="s">
        <v>67</v>
      </c>
      <c r="J863" s="477"/>
      <c r="K863" s="113" t="s">
        <v>26</v>
      </c>
      <c r="L863" s="347">
        <f>L864+L865+L866</f>
        <v>0</v>
      </c>
      <c r="M863" s="41">
        <v>0</v>
      </c>
      <c r="N863" s="41">
        <f t="shared" ref="N863:O863" si="317">N864+N865+N866</f>
        <v>39.308999999999997</v>
      </c>
      <c r="O863" s="41">
        <f t="shared" si="317"/>
        <v>49.667000000000002</v>
      </c>
      <c r="P863" s="435"/>
      <c r="Q863" s="36">
        <f t="shared" si="315"/>
        <v>88.975999999999999</v>
      </c>
      <c r="R863" s="340"/>
    </row>
    <row r="864" spans="1:18" s="3" customFormat="1">
      <c r="A864" s="496"/>
      <c r="B864" s="492"/>
      <c r="C864" s="480"/>
      <c r="D864" s="480"/>
      <c r="E864" s="480"/>
      <c r="F864" s="480"/>
      <c r="G864" s="480"/>
      <c r="H864" s="480"/>
      <c r="I864" s="117" t="s">
        <v>16</v>
      </c>
      <c r="J864" s="477"/>
      <c r="K864" s="112" t="s">
        <v>12</v>
      </c>
      <c r="L864" s="118">
        <v>0</v>
      </c>
      <c r="M864" s="35">
        <v>0</v>
      </c>
      <c r="N864" s="227">
        <v>39.308999999999997</v>
      </c>
      <c r="O864" s="227">
        <v>49.667000000000002</v>
      </c>
      <c r="P864" s="227"/>
      <c r="Q864" s="36">
        <f t="shared" si="315"/>
        <v>88.975999999999999</v>
      </c>
      <c r="R864" s="340"/>
    </row>
    <row r="865" spans="1:18" s="3" customFormat="1" ht="51">
      <c r="A865" s="496"/>
      <c r="B865" s="492"/>
      <c r="C865" s="480"/>
      <c r="D865" s="480"/>
      <c r="E865" s="480"/>
      <c r="F865" s="480"/>
      <c r="G865" s="480"/>
      <c r="H865" s="480"/>
      <c r="I865" s="117" t="s">
        <v>632</v>
      </c>
      <c r="J865" s="477"/>
      <c r="K865" s="112" t="s">
        <v>66</v>
      </c>
      <c r="L865" s="118">
        <v>0</v>
      </c>
      <c r="M865" s="36">
        <v>0</v>
      </c>
      <c r="N865" s="47">
        <v>0</v>
      </c>
      <c r="O865" s="47">
        <v>0</v>
      </c>
      <c r="P865" s="47"/>
      <c r="Q865" s="36">
        <f t="shared" si="315"/>
        <v>0</v>
      </c>
      <c r="R865" s="340"/>
    </row>
    <row r="866" spans="1:18" s="3" customFormat="1" ht="38.25">
      <c r="A866" s="496"/>
      <c r="B866" s="492"/>
      <c r="C866" s="480"/>
      <c r="D866" s="480"/>
      <c r="E866" s="480"/>
      <c r="F866" s="480"/>
      <c r="G866" s="480"/>
      <c r="H866" s="480"/>
      <c r="I866" s="117" t="s">
        <v>18</v>
      </c>
      <c r="J866" s="477"/>
      <c r="K866" s="112" t="s">
        <v>17</v>
      </c>
      <c r="L866" s="118">
        <v>0</v>
      </c>
      <c r="M866" s="47">
        <v>0</v>
      </c>
      <c r="N866" s="47">
        <v>0</v>
      </c>
      <c r="O866" s="47">
        <v>0</v>
      </c>
      <c r="P866" s="47"/>
      <c r="Q866" s="36">
        <f t="shared" si="315"/>
        <v>0</v>
      </c>
      <c r="R866" s="340"/>
    </row>
    <row r="867" spans="1:18" s="3" customFormat="1" ht="25.5">
      <c r="A867" s="496"/>
      <c r="B867" s="492"/>
      <c r="C867" s="480"/>
      <c r="D867" s="480"/>
      <c r="E867" s="480"/>
      <c r="F867" s="480"/>
      <c r="G867" s="480"/>
      <c r="H867" s="480"/>
      <c r="I867" s="116" t="s">
        <v>415</v>
      </c>
      <c r="J867" s="477"/>
      <c r="K867" s="113" t="s">
        <v>48</v>
      </c>
      <c r="L867" s="347">
        <f>L868</f>
        <v>0</v>
      </c>
      <c r="M867" s="36">
        <v>0</v>
      </c>
      <c r="N867" s="41">
        <f t="shared" ref="N867:O867" si="318">N868</f>
        <v>0.92</v>
      </c>
      <c r="O867" s="41">
        <f t="shared" si="318"/>
        <v>0.47</v>
      </c>
      <c r="P867" s="435"/>
      <c r="Q867" s="36">
        <f t="shared" si="315"/>
        <v>1.3900000000000001</v>
      </c>
      <c r="R867" s="340"/>
    </row>
    <row r="868" spans="1:18" s="3" customFormat="1">
      <c r="A868" s="498"/>
      <c r="B868" s="499"/>
      <c r="C868" s="480"/>
      <c r="D868" s="480"/>
      <c r="E868" s="480"/>
      <c r="F868" s="480"/>
      <c r="G868" s="480"/>
      <c r="H868" s="480"/>
      <c r="I868" s="117" t="s">
        <v>16</v>
      </c>
      <c r="J868" s="478"/>
      <c r="K868" s="112" t="s">
        <v>12</v>
      </c>
      <c r="L868" s="118">
        <v>0</v>
      </c>
      <c r="M868" s="35">
        <v>0</v>
      </c>
      <c r="N868" s="227">
        <v>0.92</v>
      </c>
      <c r="O868" s="227">
        <v>0.47</v>
      </c>
      <c r="P868" s="227"/>
      <c r="Q868" s="36">
        <f t="shared" si="315"/>
        <v>1.3900000000000001</v>
      </c>
      <c r="R868" s="340"/>
    </row>
    <row r="869" spans="1:18" ht="15" customHeight="1">
      <c r="A869" s="495">
        <v>17</v>
      </c>
      <c r="B869" s="491" t="s">
        <v>223</v>
      </c>
      <c r="C869" s="480"/>
      <c r="D869" s="480"/>
      <c r="E869" s="480"/>
      <c r="F869" s="480"/>
      <c r="G869" s="480"/>
      <c r="H869" s="480"/>
      <c r="I869" s="201" t="s">
        <v>13</v>
      </c>
      <c r="J869" s="476">
        <v>457</v>
      </c>
      <c r="K869" s="10"/>
      <c r="L869" s="15">
        <f>L870+L875+L880+L883+L886</f>
        <v>0</v>
      </c>
      <c r="M869" s="380">
        <v>0</v>
      </c>
      <c r="N869" s="15">
        <f t="shared" ref="N869:O869" si="319">N870+N875+N880+N883+N886</f>
        <v>700.93000000000006</v>
      </c>
      <c r="O869" s="15">
        <f t="shared" si="319"/>
        <v>512.952</v>
      </c>
      <c r="P869" s="15"/>
      <c r="Q869" s="15">
        <f t="shared" si="315"/>
        <v>1213.8820000000001</v>
      </c>
      <c r="R869" s="340"/>
    </row>
    <row r="870" spans="1:18" ht="63.75">
      <c r="A870" s="496"/>
      <c r="B870" s="492"/>
      <c r="C870" s="480"/>
      <c r="D870" s="480"/>
      <c r="E870" s="480"/>
      <c r="F870" s="480"/>
      <c r="G870" s="480"/>
      <c r="H870" s="480"/>
      <c r="I870" s="116" t="s">
        <v>68</v>
      </c>
      <c r="J870" s="477"/>
      <c r="K870" s="113" t="s">
        <v>10</v>
      </c>
      <c r="L870" s="347">
        <f>L871+L872+L873+L874</f>
        <v>0</v>
      </c>
      <c r="M870" s="36">
        <v>0</v>
      </c>
      <c r="N870" s="41">
        <f t="shared" ref="N870:O870" si="320">N871+N872+N873+N874</f>
        <v>26.981000000000002</v>
      </c>
      <c r="O870" s="41">
        <f t="shared" si="320"/>
        <v>26.547000000000001</v>
      </c>
      <c r="P870" s="435"/>
      <c r="Q870" s="36">
        <f t="shared" si="315"/>
        <v>53.528000000000006</v>
      </c>
      <c r="R870" s="340"/>
    </row>
    <row r="871" spans="1:18" ht="25.5">
      <c r="A871" s="496"/>
      <c r="B871" s="492"/>
      <c r="C871" s="480"/>
      <c r="D871" s="480"/>
      <c r="E871" s="480"/>
      <c r="F871" s="480"/>
      <c r="G871" s="480"/>
      <c r="H871" s="480"/>
      <c r="I871" s="117" t="s">
        <v>114</v>
      </c>
      <c r="J871" s="477"/>
      <c r="K871" s="112" t="s">
        <v>11</v>
      </c>
      <c r="L871" s="118">
        <v>0</v>
      </c>
      <c r="M871" s="47">
        <v>0</v>
      </c>
      <c r="N871" s="47">
        <v>0</v>
      </c>
      <c r="O871" s="47">
        <v>0</v>
      </c>
      <c r="P871" s="47"/>
      <c r="Q871" s="36">
        <f t="shared" si="315"/>
        <v>0</v>
      </c>
      <c r="R871" s="340"/>
    </row>
    <row r="872" spans="1:18">
      <c r="A872" s="496"/>
      <c r="B872" s="492"/>
      <c r="C872" s="480"/>
      <c r="D872" s="480"/>
      <c r="E872" s="480"/>
      <c r="F872" s="480"/>
      <c r="G872" s="480"/>
      <c r="H872" s="480"/>
      <c r="I872" s="117" t="s">
        <v>16</v>
      </c>
      <c r="J872" s="477"/>
      <c r="K872" s="198" t="s">
        <v>12</v>
      </c>
      <c r="L872" s="200">
        <v>0</v>
      </c>
      <c r="M872" s="36">
        <v>0</v>
      </c>
      <c r="N872" s="373">
        <v>26.981000000000002</v>
      </c>
      <c r="O872" s="365">
        <v>26.547000000000001</v>
      </c>
      <c r="P872" s="439"/>
      <c r="Q872" s="36">
        <f t="shared" si="315"/>
        <v>53.528000000000006</v>
      </c>
      <c r="R872" s="340"/>
    </row>
    <row r="873" spans="1:18" ht="51">
      <c r="A873" s="496"/>
      <c r="B873" s="492"/>
      <c r="C873" s="480"/>
      <c r="D873" s="480"/>
      <c r="E873" s="480"/>
      <c r="F873" s="480"/>
      <c r="G873" s="480"/>
      <c r="H873" s="480"/>
      <c r="I873" s="117" t="s">
        <v>632</v>
      </c>
      <c r="J873" s="477"/>
      <c r="K873" s="198" t="s">
        <v>66</v>
      </c>
      <c r="L873" s="118">
        <v>0</v>
      </c>
      <c r="M873" s="35">
        <v>0</v>
      </c>
      <c r="N873" s="47">
        <v>0</v>
      </c>
      <c r="O873" s="47">
        <v>0</v>
      </c>
      <c r="P873" s="47"/>
      <c r="Q873" s="36">
        <f t="shared" si="315"/>
        <v>0</v>
      </c>
      <c r="R873" s="340"/>
    </row>
    <row r="874" spans="1:18" ht="38.25">
      <c r="A874" s="496"/>
      <c r="B874" s="492"/>
      <c r="C874" s="480"/>
      <c r="D874" s="480"/>
      <c r="E874" s="480"/>
      <c r="F874" s="480"/>
      <c r="G874" s="480"/>
      <c r="H874" s="480"/>
      <c r="I874" s="117" t="s">
        <v>18</v>
      </c>
      <c r="J874" s="477"/>
      <c r="K874" s="198" t="s">
        <v>17</v>
      </c>
      <c r="L874" s="118">
        <v>0</v>
      </c>
      <c r="M874" s="41">
        <v>0</v>
      </c>
      <c r="N874" s="47">
        <v>0</v>
      </c>
      <c r="O874" s="47">
        <v>0</v>
      </c>
      <c r="P874" s="47"/>
      <c r="Q874" s="36">
        <f t="shared" si="315"/>
        <v>0</v>
      </c>
      <c r="R874" s="340"/>
    </row>
    <row r="875" spans="1:18">
      <c r="A875" s="496"/>
      <c r="B875" s="492"/>
      <c r="C875" s="480"/>
      <c r="D875" s="480"/>
      <c r="E875" s="480"/>
      <c r="F875" s="480"/>
      <c r="G875" s="480"/>
      <c r="H875" s="480"/>
      <c r="I875" s="120" t="s">
        <v>69</v>
      </c>
      <c r="J875" s="477"/>
      <c r="K875" s="113" t="s">
        <v>26</v>
      </c>
      <c r="L875" s="85">
        <f>L876+L877+L878+L879</f>
        <v>0</v>
      </c>
      <c r="M875" s="36">
        <v>0</v>
      </c>
      <c r="N875" s="36">
        <f t="shared" ref="N875:O875" si="321">N876+N877+N878+N879</f>
        <v>334.95699999999999</v>
      </c>
      <c r="O875" s="36">
        <f t="shared" si="321"/>
        <v>450.20499999999998</v>
      </c>
      <c r="P875" s="36"/>
      <c r="Q875" s="36">
        <f t="shared" si="315"/>
        <v>785.16200000000003</v>
      </c>
      <c r="R875" s="340"/>
    </row>
    <row r="876" spans="1:18" ht="25.5">
      <c r="A876" s="496"/>
      <c r="B876" s="492"/>
      <c r="C876" s="480"/>
      <c r="D876" s="480"/>
      <c r="E876" s="480"/>
      <c r="F876" s="480"/>
      <c r="G876" s="480"/>
      <c r="H876" s="480"/>
      <c r="I876" s="117" t="s">
        <v>114</v>
      </c>
      <c r="J876" s="477"/>
      <c r="K876" s="112" t="s">
        <v>11</v>
      </c>
      <c r="L876" s="118">
        <v>0</v>
      </c>
      <c r="M876" s="35">
        <v>0</v>
      </c>
      <c r="N876" s="47">
        <v>0</v>
      </c>
      <c r="O876" s="47">
        <v>0</v>
      </c>
      <c r="P876" s="47"/>
      <c r="Q876" s="36">
        <f t="shared" si="315"/>
        <v>0</v>
      </c>
      <c r="R876" s="340"/>
    </row>
    <row r="877" spans="1:18">
      <c r="A877" s="496"/>
      <c r="B877" s="492"/>
      <c r="C877" s="480"/>
      <c r="D877" s="480"/>
      <c r="E877" s="480"/>
      <c r="F877" s="480"/>
      <c r="G877" s="480"/>
      <c r="H877" s="480"/>
      <c r="I877" s="121" t="s">
        <v>16</v>
      </c>
      <c r="J877" s="477"/>
      <c r="K877" s="112" t="s">
        <v>12</v>
      </c>
      <c r="L877" s="118">
        <v>0</v>
      </c>
      <c r="M877" s="47">
        <v>0</v>
      </c>
      <c r="N877" s="227">
        <v>334.95699999999999</v>
      </c>
      <c r="O877" s="227">
        <v>450.20499999999998</v>
      </c>
      <c r="P877" s="227"/>
      <c r="Q877" s="36">
        <f t="shared" si="315"/>
        <v>785.16200000000003</v>
      </c>
      <c r="R877" s="340"/>
    </row>
    <row r="878" spans="1:18" ht="51">
      <c r="A878" s="496"/>
      <c r="B878" s="492"/>
      <c r="C878" s="480"/>
      <c r="D878" s="480"/>
      <c r="E878" s="480"/>
      <c r="F878" s="480"/>
      <c r="G878" s="480"/>
      <c r="H878" s="480"/>
      <c r="I878" s="117" t="s">
        <v>632</v>
      </c>
      <c r="J878" s="477"/>
      <c r="K878" s="112" t="s">
        <v>66</v>
      </c>
      <c r="L878" s="118">
        <v>0</v>
      </c>
      <c r="M878" s="47">
        <v>0</v>
      </c>
      <c r="N878" s="227">
        <v>0</v>
      </c>
      <c r="O878" s="227">
        <v>0</v>
      </c>
      <c r="P878" s="227"/>
      <c r="Q878" s="36">
        <f t="shared" si="315"/>
        <v>0</v>
      </c>
      <c r="R878" s="340"/>
    </row>
    <row r="879" spans="1:18" ht="38.25">
      <c r="A879" s="496"/>
      <c r="B879" s="492"/>
      <c r="C879" s="480"/>
      <c r="D879" s="480"/>
      <c r="E879" s="480"/>
      <c r="F879" s="480"/>
      <c r="G879" s="480"/>
      <c r="H879" s="480"/>
      <c r="I879" s="117" t="s">
        <v>18</v>
      </c>
      <c r="J879" s="477"/>
      <c r="K879" s="198" t="s">
        <v>17</v>
      </c>
      <c r="L879" s="118">
        <v>0</v>
      </c>
      <c r="M879" s="47">
        <v>0</v>
      </c>
      <c r="N879" s="227">
        <v>0</v>
      </c>
      <c r="O879" s="227">
        <v>0</v>
      </c>
      <c r="P879" s="227"/>
      <c r="Q879" s="36">
        <f t="shared" si="315"/>
        <v>0</v>
      </c>
      <c r="R879" s="340"/>
    </row>
    <row r="880" spans="1:18" ht="38.25">
      <c r="A880" s="496"/>
      <c r="B880" s="492"/>
      <c r="C880" s="480"/>
      <c r="D880" s="480"/>
      <c r="E880" s="480"/>
      <c r="F880" s="480"/>
      <c r="G880" s="480"/>
      <c r="H880" s="480"/>
      <c r="I880" s="120" t="s">
        <v>136</v>
      </c>
      <c r="J880" s="477"/>
      <c r="K880" s="113" t="s">
        <v>40</v>
      </c>
      <c r="L880" s="85">
        <f>L881+L882</f>
        <v>0</v>
      </c>
      <c r="M880" s="36">
        <f>SUM(M623:M879)</f>
        <v>0</v>
      </c>
      <c r="N880" s="36">
        <f t="shared" ref="N880:Q880" si="322">N881+N882</f>
        <v>27</v>
      </c>
      <c r="O880" s="36">
        <f t="shared" si="322"/>
        <v>26</v>
      </c>
      <c r="P880" s="36"/>
      <c r="Q880" s="36">
        <f t="shared" si="322"/>
        <v>2444.9360000000001</v>
      </c>
      <c r="R880" s="340"/>
    </row>
    <row r="881" spans="1:18">
      <c r="A881" s="496"/>
      <c r="B881" s="492"/>
      <c r="C881" s="480"/>
      <c r="D881" s="480"/>
      <c r="E881" s="480"/>
      <c r="F881" s="480"/>
      <c r="G881" s="480"/>
      <c r="H881" s="480"/>
      <c r="I881" s="121" t="s">
        <v>16</v>
      </c>
      <c r="J881" s="477"/>
      <c r="K881" s="112" t="s">
        <v>12</v>
      </c>
      <c r="L881" s="118">
        <v>0</v>
      </c>
      <c r="M881" s="47">
        <v>0</v>
      </c>
      <c r="N881" s="47">
        <v>27</v>
      </c>
      <c r="O881" s="227">
        <v>26</v>
      </c>
      <c r="P881" s="227"/>
      <c r="Q881" s="36">
        <f t="shared" ref="Q881" si="323">L881+M881+N881+O881</f>
        <v>53</v>
      </c>
      <c r="R881" s="340"/>
    </row>
    <row r="882" spans="1:18" ht="51">
      <c r="A882" s="496"/>
      <c r="B882" s="492"/>
      <c r="C882" s="480"/>
      <c r="D882" s="480"/>
      <c r="E882" s="480"/>
      <c r="F882" s="480"/>
      <c r="G882" s="480"/>
      <c r="H882" s="480"/>
      <c r="I882" s="117" t="s">
        <v>632</v>
      </c>
      <c r="J882" s="477"/>
      <c r="K882" s="112" t="s">
        <v>66</v>
      </c>
      <c r="L882" s="118">
        <v>0</v>
      </c>
      <c r="M882" s="47">
        <v>0</v>
      </c>
      <c r="N882" s="47">
        <v>0</v>
      </c>
      <c r="O882" s="47">
        <v>0</v>
      </c>
      <c r="P882" s="47"/>
      <c r="Q882" s="36">
        <f t="shared" ref="Q882" si="324">Q883+Q884</f>
        <v>2391.9360000000001</v>
      </c>
      <c r="R882" s="340"/>
    </row>
    <row r="883" spans="1:18" ht="63.75">
      <c r="A883" s="496"/>
      <c r="B883" s="492"/>
      <c r="C883" s="480"/>
      <c r="D883" s="480"/>
      <c r="E883" s="480"/>
      <c r="F883" s="480"/>
      <c r="G883" s="480"/>
      <c r="H883" s="480"/>
      <c r="I883" s="116" t="s">
        <v>70</v>
      </c>
      <c r="J883" s="477"/>
      <c r="K883" s="113" t="s">
        <v>61</v>
      </c>
      <c r="L883" s="347">
        <f>L884+L885</f>
        <v>0</v>
      </c>
      <c r="M883" s="41">
        <v>0</v>
      </c>
      <c r="N883" s="41">
        <f t="shared" ref="N883:Q883" si="325">N884+N885</f>
        <v>13</v>
      </c>
      <c r="O883" s="41">
        <f t="shared" si="325"/>
        <v>10.199999999999999</v>
      </c>
      <c r="P883" s="435"/>
      <c r="Q883" s="36">
        <f t="shared" si="325"/>
        <v>1494.96</v>
      </c>
      <c r="R883" s="340"/>
    </row>
    <row r="884" spans="1:18">
      <c r="A884" s="496"/>
      <c r="B884" s="492"/>
      <c r="C884" s="480"/>
      <c r="D884" s="480"/>
      <c r="E884" s="480"/>
      <c r="F884" s="480"/>
      <c r="G884" s="480"/>
      <c r="H884" s="480"/>
      <c r="I884" s="117" t="s">
        <v>16</v>
      </c>
      <c r="J884" s="477"/>
      <c r="K884" s="112" t="s">
        <v>12</v>
      </c>
      <c r="L884" s="133">
        <v>0</v>
      </c>
      <c r="M884" s="375">
        <v>0</v>
      </c>
      <c r="N884" s="374">
        <v>13</v>
      </c>
      <c r="O884" s="365">
        <v>10.199999999999999</v>
      </c>
      <c r="P884" s="439"/>
      <c r="Q884" s="36">
        <f t="shared" ref="Q884" si="326">Q885+Q886</f>
        <v>896.97600000000011</v>
      </c>
      <c r="R884" s="340"/>
    </row>
    <row r="885" spans="1:18" ht="51">
      <c r="A885" s="496"/>
      <c r="B885" s="492"/>
      <c r="C885" s="480"/>
      <c r="D885" s="480"/>
      <c r="E885" s="480"/>
      <c r="F885" s="480"/>
      <c r="G885" s="480"/>
      <c r="H885" s="480"/>
      <c r="I885" s="117" t="s">
        <v>632</v>
      </c>
      <c r="J885" s="477"/>
      <c r="K885" s="112" t="s">
        <v>66</v>
      </c>
      <c r="L885" s="118">
        <v>0</v>
      </c>
      <c r="M885" s="47">
        <v>0</v>
      </c>
      <c r="N885" s="47">
        <v>0</v>
      </c>
      <c r="O885" s="47">
        <v>0</v>
      </c>
      <c r="P885" s="47"/>
      <c r="Q885" s="36">
        <f t="shared" ref="Q885" si="327">Q886+Q887</f>
        <v>597.98400000000004</v>
      </c>
      <c r="R885" s="340"/>
    </row>
    <row r="886" spans="1:18" ht="51">
      <c r="A886" s="496"/>
      <c r="B886" s="492"/>
      <c r="C886" s="480"/>
      <c r="D886" s="480"/>
      <c r="E886" s="480"/>
      <c r="F886" s="480"/>
      <c r="G886" s="480"/>
      <c r="H886" s="480"/>
      <c r="I886" s="116" t="s">
        <v>420</v>
      </c>
      <c r="J886" s="477"/>
      <c r="K886" s="113" t="s">
        <v>48</v>
      </c>
      <c r="L886" s="85">
        <f t="shared" ref="L886:O886" si="328">+L887</f>
        <v>0</v>
      </c>
      <c r="M886" s="36">
        <v>0</v>
      </c>
      <c r="N886" s="36">
        <f t="shared" si="328"/>
        <v>298.99200000000002</v>
      </c>
      <c r="O886" s="36">
        <f t="shared" si="328"/>
        <v>0</v>
      </c>
      <c r="P886" s="36"/>
      <c r="Q886" s="36">
        <f t="shared" ref="Q886" si="329">Q887+Q888</f>
        <v>298.99200000000002</v>
      </c>
      <c r="R886" s="340"/>
    </row>
    <row r="887" spans="1:18">
      <c r="A887" s="496"/>
      <c r="B887" s="492"/>
      <c r="C887" s="480"/>
      <c r="D887" s="480"/>
      <c r="E887" s="480"/>
      <c r="F887" s="480"/>
      <c r="G887" s="480"/>
      <c r="H887" s="480"/>
      <c r="I887" s="121" t="s">
        <v>16</v>
      </c>
      <c r="J887" s="477"/>
      <c r="K887" s="112" t="s">
        <v>12</v>
      </c>
      <c r="L887" s="118">
        <v>0</v>
      </c>
      <c r="M887" s="47">
        <v>0</v>
      </c>
      <c r="N887" s="47">
        <v>298.99200000000002</v>
      </c>
      <c r="O887" s="68">
        <v>0</v>
      </c>
      <c r="P887" s="68"/>
      <c r="Q887" s="36">
        <f t="shared" ref="Q887" si="330">L887+M887+N887+O887</f>
        <v>298.99200000000002</v>
      </c>
      <c r="R887" s="340"/>
    </row>
    <row r="888" spans="1:18" ht="25.5" customHeight="1">
      <c r="A888" s="495">
        <v>18</v>
      </c>
      <c r="B888" s="213" t="s">
        <v>421</v>
      </c>
      <c r="C888" s="480"/>
      <c r="D888" s="480"/>
      <c r="E888" s="480"/>
      <c r="F888" s="480"/>
      <c r="G888" s="480"/>
      <c r="H888" s="480"/>
      <c r="I888" s="121"/>
      <c r="J888" s="336"/>
      <c r="K888" s="112"/>
      <c r="L888" s="118"/>
      <c r="M888" s="47"/>
      <c r="N888" s="47"/>
      <c r="O888" s="68"/>
      <c r="P888" s="68"/>
      <c r="Q888" s="36"/>
      <c r="R888" s="340"/>
    </row>
    <row r="889" spans="1:18" s="3" customFormat="1" ht="10.5" customHeight="1">
      <c r="A889" s="496"/>
      <c r="B889" s="491" t="s">
        <v>224</v>
      </c>
      <c r="C889" s="480"/>
      <c r="D889" s="480"/>
      <c r="E889" s="480"/>
      <c r="F889" s="480"/>
      <c r="G889" s="480"/>
      <c r="H889" s="480"/>
      <c r="I889" s="88"/>
      <c r="J889" s="495"/>
      <c r="K889" s="10"/>
      <c r="L889" s="15"/>
      <c r="M889" s="15">
        <v>0</v>
      </c>
      <c r="N889" s="15"/>
      <c r="O889" s="15"/>
      <c r="P889" s="15"/>
      <c r="Q889" s="15"/>
      <c r="R889" s="340"/>
    </row>
    <row r="890" spans="1:18" s="3" customFormat="1" ht="12.75" customHeight="1">
      <c r="A890" s="496"/>
      <c r="B890" s="492"/>
      <c r="C890" s="480"/>
      <c r="D890" s="480"/>
      <c r="E890" s="480"/>
      <c r="F890" s="480"/>
      <c r="G890" s="480"/>
      <c r="H890" s="480"/>
      <c r="I890" s="501"/>
      <c r="J890" s="496"/>
      <c r="K890" s="504"/>
      <c r="L890" s="507"/>
      <c r="M890" s="510">
        <v>0</v>
      </c>
      <c r="N890" s="510"/>
      <c r="O890" s="510"/>
      <c r="P890" s="459"/>
      <c r="Q890" s="511"/>
      <c r="R890" s="495"/>
    </row>
    <row r="891" spans="1:18" s="3" customFormat="1" ht="12.75" customHeight="1">
      <c r="A891" s="496"/>
      <c r="B891" s="492"/>
      <c r="C891" s="480"/>
      <c r="D891" s="480"/>
      <c r="E891" s="480"/>
      <c r="F891" s="480"/>
      <c r="G891" s="480"/>
      <c r="H891" s="480"/>
      <c r="I891" s="502"/>
      <c r="J891" s="496"/>
      <c r="K891" s="505"/>
      <c r="L891" s="508"/>
      <c r="M891" s="510"/>
      <c r="N891" s="510"/>
      <c r="O891" s="510"/>
      <c r="P891" s="460"/>
      <c r="Q891" s="512"/>
      <c r="R891" s="496"/>
    </row>
    <row r="892" spans="1:18" s="3" customFormat="1" ht="12.75" customHeight="1">
      <c r="A892" s="496"/>
      <c r="B892" s="492"/>
      <c r="C892" s="480"/>
      <c r="D892" s="480"/>
      <c r="E892" s="480"/>
      <c r="F892" s="480"/>
      <c r="G892" s="480"/>
      <c r="H892" s="480"/>
      <c r="I892" s="502"/>
      <c r="J892" s="496"/>
      <c r="K892" s="505"/>
      <c r="L892" s="508"/>
      <c r="M892" s="510"/>
      <c r="N892" s="510"/>
      <c r="O892" s="510"/>
      <c r="P892" s="460"/>
      <c r="Q892" s="512"/>
      <c r="R892" s="496"/>
    </row>
    <row r="893" spans="1:18" s="3" customFormat="1" ht="12.75" customHeight="1">
      <c r="A893" s="496"/>
      <c r="B893" s="492"/>
      <c r="C893" s="480"/>
      <c r="D893" s="480"/>
      <c r="E893" s="480"/>
      <c r="F893" s="480"/>
      <c r="G893" s="480"/>
      <c r="H893" s="480"/>
      <c r="I893" s="502"/>
      <c r="J893" s="496"/>
      <c r="K893" s="505"/>
      <c r="L893" s="508"/>
      <c r="M893" s="510"/>
      <c r="N893" s="510"/>
      <c r="O893" s="510"/>
      <c r="P893" s="460"/>
      <c r="Q893" s="512"/>
      <c r="R893" s="496"/>
    </row>
    <row r="894" spans="1:18" s="3" customFormat="1" ht="12.75" customHeight="1">
      <c r="A894" s="498"/>
      <c r="B894" s="499"/>
      <c r="C894" s="480"/>
      <c r="D894" s="480"/>
      <c r="E894" s="480"/>
      <c r="F894" s="480"/>
      <c r="G894" s="480"/>
      <c r="H894" s="480"/>
      <c r="I894" s="503"/>
      <c r="J894" s="498"/>
      <c r="K894" s="506"/>
      <c r="L894" s="509"/>
      <c r="M894" s="510"/>
      <c r="N894" s="510"/>
      <c r="O894" s="510"/>
      <c r="P894" s="461"/>
      <c r="Q894" s="513"/>
      <c r="R894" s="498"/>
    </row>
    <row r="895" spans="1:18" s="3" customFormat="1" ht="11.25" customHeight="1">
      <c r="A895" s="495">
        <v>19</v>
      </c>
      <c r="B895" s="491" t="s">
        <v>225</v>
      </c>
      <c r="C895" s="480"/>
      <c r="D895" s="480"/>
      <c r="E895" s="480"/>
      <c r="F895" s="480"/>
      <c r="G895" s="480"/>
      <c r="H895" s="480"/>
      <c r="I895" s="201" t="s">
        <v>13</v>
      </c>
      <c r="J895" s="476">
        <v>457</v>
      </c>
      <c r="K895" s="10"/>
      <c r="L895" s="15">
        <f>+L896</f>
        <v>0</v>
      </c>
      <c r="M895" s="15">
        <f t="shared" ref="M895:Q895" si="331">+M896</f>
        <v>0</v>
      </c>
      <c r="N895" s="15">
        <f t="shared" si="331"/>
        <v>153.13300000000001</v>
      </c>
      <c r="O895" s="15">
        <f t="shared" si="331"/>
        <v>190.73399999999998</v>
      </c>
      <c r="P895" s="15"/>
      <c r="Q895" s="15">
        <f t="shared" si="331"/>
        <v>343.86699999999996</v>
      </c>
      <c r="R895" s="340"/>
    </row>
    <row r="896" spans="1:18" s="3" customFormat="1" ht="25.5">
      <c r="A896" s="496"/>
      <c r="B896" s="492"/>
      <c r="C896" s="480"/>
      <c r="D896" s="480"/>
      <c r="E896" s="480"/>
      <c r="F896" s="480"/>
      <c r="G896" s="480"/>
      <c r="H896" s="480"/>
      <c r="I896" s="116" t="s">
        <v>73</v>
      </c>
      <c r="J896" s="477"/>
      <c r="K896" s="113" t="s">
        <v>38</v>
      </c>
      <c r="L896" s="347">
        <f>L898+L897+L899</f>
        <v>0</v>
      </c>
      <c r="M896" s="41">
        <v>0</v>
      </c>
      <c r="N896" s="41">
        <f t="shared" ref="N896:O896" si="332">N898+N897+N899</f>
        <v>153.13300000000001</v>
      </c>
      <c r="O896" s="41">
        <f t="shared" si="332"/>
        <v>190.73399999999998</v>
      </c>
      <c r="P896" s="435"/>
      <c r="Q896" s="36">
        <f t="shared" ref="Q896:Q900" si="333">L896+M896+N896+O896</f>
        <v>343.86699999999996</v>
      </c>
      <c r="R896" s="340"/>
    </row>
    <row r="897" spans="1:18" s="3" customFormat="1" ht="25.5">
      <c r="A897" s="496"/>
      <c r="B897" s="492"/>
      <c r="C897" s="480"/>
      <c r="D897" s="480"/>
      <c r="E897" s="480"/>
      <c r="F897" s="480"/>
      <c r="G897" s="480"/>
      <c r="H897" s="480"/>
      <c r="I897" s="145" t="s">
        <v>114</v>
      </c>
      <c r="J897" s="477"/>
      <c r="K897" s="146" t="s">
        <v>11</v>
      </c>
      <c r="L897" s="144">
        <v>0</v>
      </c>
      <c r="M897" s="377">
        <v>0</v>
      </c>
      <c r="N897" s="377">
        <v>0</v>
      </c>
      <c r="O897" s="47">
        <v>0.89100000000000001</v>
      </c>
      <c r="P897" s="47"/>
      <c r="Q897" s="36">
        <f t="shared" si="333"/>
        <v>0.89100000000000001</v>
      </c>
      <c r="R897" s="340"/>
    </row>
    <row r="898" spans="1:18" s="3" customFormat="1">
      <c r="A898" s="496"/>
      <c r="B898" s="492"/>
      <c r="C898" s="480"/>
      <c r="D898" s="480"/>
      <c r="E898" s="480"/>
      <c r="F898" s="480"/>
      <c r="G898" s="480"/>
      <c r="H898" s="480"/>
      <c r="I898" s="117" t="s">
        <v>16</v>
      </c>
      <c r="J898" s="477"/>
      <c r="K898" s="112" t="s">
        <v>12</v>
      </c>
      <c r="L898" s="312">
        <v>0</v>
      </c>
      <c r="M898" s="378">
        <v>0</v>
      </c>
      <c r="N898" s="373">
        <v>153.13300000000001</v>
      </c>
      <c r="O898" s="365">
        <v>189.84299999999999</v>
      </c>
      <c r="P898" s="439"/>
      <c r="Q898" s="36">
        <f t="shared" si="333"/>
        <v>342.976</v>
      </c>
      <c r="R898" s="340"/>
    </row>
    <row r="899" spans="1:18" s="3" customFormat="1" ht="51">
      <c r="A899" s="496"/>
      <c r="B899" s="492"/>
      <c r="C899" s="480"/>
      <c r="D899" s="480"/>
      <c r="E899" s="480"/>
      <c r="F899" s="480"/>
      <c r="G899" s="480"/>
      <c r="H899" s="480"/>
      <c r="I899" s="117" t="s">
        <v>632</v>
      </c>
      <c r="J899" s="477"/>
      <c r="K899" s="112" t="s">
        <v>66</v>
      </c>
      <c r="L899" s="118">
        <v>0</v>
      </c>
      <c r="M899" s="47">
        <v>0</v>
      </c>
      <c r="N899" s="47">
        <v>0</v>
      </c>
      <c r="O899" s="47">
        <v>0</v>
      </c>
      <c r="P899" s="47"/>
      <c r="Q899" s="36">
        <f t="shared" si="333"/>
        <v>0</v>
      </c>
      <c r="R899" s="340"/>
    </row>
    <row r="900" spans="1:18" s="3" customFormat="1" ht="11.25" customHeight="1">
      <c r="A900" s="495">
        <v>20</v>
      </c>
      <c r="B900" s="491" t="s">
        <v>226</v>
      </c>
      <c r="C900" s="480"/>
      <c r="D900" s="480"/>
      <c r="E900" s="480"/>
      <c r="F900" s="480"/>
      <c r="G900" s="480"/>
      <c r="H900" s="480"/>
      <c r="I900" s="201" t="s">
        <v>13</v>
      </c>
      <c r="J900" s="476">
        <v>457</v>
      </c>
      <c r="K900" s="10"/>
      <c r="L900" s="15">
        <f>+L901</f>
        <v>0</v>
      </c>
      <c r="M900" s="15">
        <v>0</v>
      </c>
      <c r="N900" s="15">
        <f>+N901</f>
        <v>21.324999999999999</v>
      </c>
      <c r="O900" s="15">
        <f>+O901</f>
        <v>23.111999999999998</v>
      </c>
      <c r="P900" s="15"/>
      <c r="Q900" s="15">
        <f t="shared" si="333"/>
        <v>44.436999999999998</v>
      </c>
      <c r="R900" s="340"/>
    </row>
    <row r="901" spans="1:18" ht="25.5">
      <c r="A901" s="496"/>
      <c r="B901" s="492"/>
      <c r="C901" s="480"/>
      <c r="D901" s="480"/>
      <c r="E901" s="480"/>
      <c r="F901" s="480"/>
      <c r="G901" s="480"/>
      <c r="H901" s="480"/>
      <c r="I901" s="116" t="s">
        <v>74</v>
      </c>
      <c r="J901" s="477"/>
      <c r="K901" s="113" t="s">
        <v>39</v>
      </c>
      <c r="L901" s="347">
        <f>L903+L902+L904+L905</f>
        <v>0</v>
      </c>
      <c r="M901" s="41">
        <v>0</v>
      </c>
      <c r="N901" s="41">
        <f t="shared" ref="N901:O901" si="334">N903+N902+N904+N905</f>
        <v>21.324999999999999</v>
      </c>
      <c r="O901" s="41">
        <f t="shared" si="334"/>
        <v>23.111999999999998</v>
      </c>
      <c r="P901" s="435"/>
      <c r="Q901" s="41">
        <f>N901+M901+O901</f>
        <v>44.436999999999998</v>
      </c>
      <c r="R901" s="340"/>
    </row>
    <row r="902" spans="1:18" ht="25.5">
      <c r="A902" s="496"/>
      <c r="B902" s="492"/>
      <c r="C902" s="480"/>
      <c r="D902" s="480"/>
      <c r="E902" s="480"/>
      <c r="F902" s="480"/>
      <c r="G902" s="480"/>
      <c r="H902" s="480"/>
      <c r="I902" s="117" t="s">
        <v>114</v>
      </c>
      <c r="J902" s="477"/>
      <c r="K902" s="112" t="s">
        <v>11</v>
      </c>
      <c r="L902" s="118">
        <f>M902+N902+O902</f>
        <v>0</v>
      </c>
      <c r="M902" s="47">
        <v>0</v>
      </c>
      <c r="N902" s="47">
        <v>0</v>
      </c>
      <c r="O902" s="47">
        <v>0</v>
      </c>
      <c r="P902" s="47"/>
      <c r="Q902" s="41">
        <f t="shared" ref="Q902:Q905" si="335">N902+M902+O902</f>
        <v>0</v>
      </c>
      <c r="R902" s="340"/>
    </row>
    <row r="903" spans="1:18">
      <c r="A903" s="496"/>
      <c r="B903" s="492"/>
      <c r="C903" s="480"/>
      <c r="D903" s="480"/>
      <c r="E903" s="480"/>
      <c r="F903" s="480"/>
      <c r="G903" s="480"/>
      <c r="H903" s="480"/>
      <c r="I903" s="117" t="s">
        <v>16</v>
      </c>
      <c r="J903" s="477"/>
      <c r="K903" s="112" t="s">
        <v>12</v>
      </c>
      <c r="L903" s="118">
        <v>0</v>
      </c>
      <c r="M903" s="47">
        <v>0</v>
      </c>
      <c r="N903" s="47">
        <v>21.324999999999999</v>
      </c>
      <c r="O903" s="47">
        <v>23.111999999999998</v>
      </c>
      <c r="P903" s="47"/>
      <c r="Q903" s="41">
        <f t="shared" si="335"/>
        <v>44.436999999999998</v>
      </c>
      <c r="R903" s="340"/>
    </row>
    <row r="904" spans="1:18" ht="51">
      <c r="A904" s="496"/>
      <c r="B904" s="492"/>
      <c r="C904" s="480"/>
      <c r="D904" s="480"/>
      <c r="E904" s="480"/>
      <c r="F904" s="480"/>
      <c r="G904" s="480"/>
      <c r="H904" s="480"/>
      <c r="I904" s="117" t="s">
        <v>632</v>
      </c>
      <c r="J904" s="477"/>
      <c r="K904" s="112" t="s">
        <v>66</v>
      </c>
      <c r="L904" s="118">
        <v>0</v>
      </c>
      <c r="M904" s="47">
        <v>0</v>
      </c>
      <c r="N904" s="47">
        <v>0</v>
      </c>
      <c r="O904" s="47">
        <v>0</v>
      </c>
      <c r="P904" s="47"/>
      <c r="Q904" s="41">
        <f t="shared" si="335"/>
        <v>0</v>
      </c>
      <c r="R904" s="340"/>
    </row>
    <row r="905" spans="1:18" ht="38.25">
      <c r="A905" s="498"/>
      <c r="B905" s="499"/>
      <c r="C905" s="480"/>
      <c r="D905" s="480"/>
      <c r="E905" s="480"/>
      <c r="F905" s="480"/>
      <c r="G905" s="480"/>
      <c r="H905" s="480"/>
      <c r="I905" s="117" t="s">
        <v>18</v>
      </c>
      <c r="J905" s="478"/>
      <c r="K905" s="112" t="s">
        <v>17</v>
      </c>
      <c r="L905" s="118">
        <v>0</v>
      </c>
      <c r="M905" s="47">
        <v>0</v>
      </c>
      <c r="N905" s="47">
        <v>0</v>
      </c>
      <c r="O905" s="47">
        <v>0</v>
      </c>
      <c r="P905" s="47"/>
      <c r="Q905" s="41">
        <f t="shared" si="335"/>
        <v>0</v>
      </c>
      <c r="R905" s="340"/>
    </row>
    <row r="906" spans="1:18" ht="11.25" customHeight="1">
      <c r="A906" s="495">
        <v>21</v>
      </c>
      <c r="B906" s="491" t="s">
        <v>419</v>
      </c>
      <c r="C906" s="480"/>
      <c r="D906" s="480"/>
      <c r="E906" s="480"/>
      <c r="F906" s="480"/>
      <c r="G906" s="480"/>
      <c r="H906" s="480"/>
      <c r="I906" s="201" t="s">
        <v>13</v>
      </c>
      <c r="J906" s="495">
        <v>457</v>
      </c>
      <c r="K906" s="10"/>
      <c r="L906" s="15">
        <f>+L907</f>
        <v>0</v>
      </c>
      <c r="M906" s="15">
        <v>0</v>
      </c>
      <c r="N906" s="15">
        <f>+N907</f>
        <v>160.93199999999999</v>
      </c>
      <c r="O906" s="15">
        <f>+O907</f>
        <v>173.387</v>
      </c>
      <c r="P906" s="15"/>
      <c r="Q906" s="15">
        <f t="shared" ref="Q906:Q974" si="336">L906+M906+N906+O906</f>
        <v>334.31899999999996</v>
      </c>
      <c r="R906" s="340"/>
    </row>
    <row r="907" spans="1:18" ht="25.5">
      <c r="A907" s="496"/>
      <c r="B907" s="492"/>
      <c r="C907" s="480"/>
      <c r="D907" s="480"/>
      <c r="E907" s="480"/>
      <c r="F907" s="480"/>
      <c r="G907" s="480"/>
      <c r="H907" s="480"/>
      <c r="I907" s="123" t="s">
        <v>75</v>
      </c>
      <c r="J907" s="496"/>
      <c r="K907" s="124" t="s">
        <v>44</v>
      </c>
      <c r="L907" s="109">
        <f>L908+L909+L910</f>
        <v>0</v>
      </c>
      <c r="M907" s="68">
        <v>0</v>
      </c>
      <c r="N907" s="68">
        <f t="shared" ref="N907:O907" si="337">N908+N909+N910</f>
        <v>160.93199999999999</v>
      </c>
      <c r="O907" s="68">
        <f t="shared" si="337"/>
        <v>173.387</v>
      </c>
      <c r="P907" s="68"/>
      <c r="Q907" s="36">
        <f t="shared" si="336"/>
        <v>334.31899999999996</v>
      </c>
      <c r="R907" s="340"/>
    </row>
    <row r="908" spans="1:18" ht="25.5">
      <c r="A908" s="496"/>
      <c r="B908" s="492"/>
      <c r="C908" s="480"/>
      <c r="D908" s="480"/>
      <c r="E908" s="480"/>
      <c r="F908" s="480"/>
      <c r="G908" s="480"/>
      <c r="H908" s="480"/>
      <c r="I908" s="145" t="s">
        <v>114</v>
      </c>
      <c r="J908" s="496"/>
      <c r="K908" s="146" t="s">
        <v>11</v>
      </c>
      <c r="L908" s="118">
        <v>0</v>
      </c>
      <c r="M908" s="47">
        <v>0</v>
      </c>
      <c r="N908" s="47">
        <v>0</v>
      </c>
      <c r="O908" s="47">
        <v>2.7E-2</v>
      </c>
      <c r="P908" s="47"/>
      <c r="Q908" s="36">
        <f t="shared" si="336"/>
        <v>2.7E-2</v>
      </c>
      <c r="R908" s="340"/>
    </row>
    <row r="909" spans="1:18">
      <c r="A909" s="496"/>
      <c r="B909" s="492"/>
      <c r="C909" s="480"/>
      <c r="D909" s="480"/>
      <c r="E909" s="480"/>
      <c r="F909" s="480"/>
      <c r="G909" s="480"/>
      <c r="H909" s="480"/>
      <c r="I909" s="117" t="s">
        <v>16</v>
      </c>
      <c r="J909" s="496"/>
      <c r="K909" s="112" t="s">
        <v>12</v>
      </c>
      <c r="L909" s="118">
        <v>0</v>
      </c>
      <c r="M909" s="47">
        <v>0</v>
      </c>
      <c r="N909" s="47">
        <v>160.93199999999999</v>
      </c>
      <c r="O909" s="47">
        <v>173.36</v>
      </c>
      <c r="P909" s="47"/>
      <c r="Q909" s="36">
        <f t="shared" si="336"/>
        <v>334.29200000000003</v>
      </c>
      <c r="R909" s="340"/>
    </row>
    <row r="910" spans="1:18" ht="51">
      <c r="A910" s="498"/>
      <c r="B910" s="499"/>
      <c r="C910" s="480"/>
      <c r="D910" s="480"/>
      <c r="E910" s="480"/>
      <c r="F910" s="480"/>
      <c r="G910" s="480"/>
      <c r="H910" s="480"/>
      <c r="I910" s="117" t="s">
        <v>632</v>
      </c>
      <c r="J910" s="498"/>
      <c r="K910" s="112" t="s">
        <v>66</v>
      </c>
      <c r="L910" s="118">
        <v>0</v>
      </c>
      <c r="M910" s="47">
        <v>0</v>
      </c>
      <c r="N910" s="47">
        <v>0</v>
      </c>
      <c r="O910" s="47">
        <v>0</v>
      </c>
      <c r="P910" s="47"/>
      <c r="Q910" s="36">
        <f t="shared" si="336"/>
        <v>0</v>
      </c>
      <c r="R910" s="340"/>
    </row>
    <row r="911" spans="1:18" ht="15" customHeight="1">
      <c r="A911" s="495">
        <v>22</v>
      </c>
      <c r="B911" s="491" t="s">
        <v>227</v>
      </c>
      <c r="C911" s="480"/>
      <c r="D911" s="480"/>
      <c r="E911" s="480"/>
      <c r="F911" s="480"/>
      <c r="G911" s="480"/>
      <c r="H911" s="480"/>
      <c r="I911" s="201" t="s">
        <v>13</v>
      </c>
      <c r="J911" s="493">
        <v>492</v>
      </c>
      <c r="K911" s="10"/>
      <c r="L911" s="15">
        <f>L912+L917+L919+L922+L924+L927+L932+L934+L937+L939+L941+L945+L952+L955+L961+L965+L967+L972</f>
        <v>0</v>
      </c>
      <c r="M911" s="15">
        <f t="shared" ref="M911:Q911" si="338">M912+M917+M919+M922+M924+M927+M932+M934+M937+M939+M941+M945+M952+M955+M961+M965+M967+M972</f>
        <v>0</v>
      </c>
      <c r="N911" s="15">
        <f t="shared" si="338"/>
        <v>10224.07</v>
      </c>
      <c r="O911" s="15">
        <f t="shared" si="338"/>
        <v>7714.5019999999995</v>
      </c>
      <c r="P911" s="15"/>
      <c r="Q911" s="15">
        <f t="shared" si="338"/>
        <v>17938.572</v>
      </c>
      <c r="R911" s="340"/>
    </row>
    <row r="912" spans="1:18" s="5" customFormat="1" ht="76.5">
      <c r="A912" s="496"/>
      <c r="B912" s="492"/>
      <c r="C912" s="480"/>
      <c r="D912" s="480"/>
      <c r="E912" s="480"/>
      <c r="F912" s="480"/>
      <c r="G912" s="480"/>
      <c r="H912" s="480"/>
      <c r="I912" s="116" t="s">
        <v>76</v>
      </c>
      <c r="J912" s="494"/>
      <c r="K912" s="113" t="s">
        <v>10</v>
      </c>
      <c r="L912" s="347">
        <f>L914+L913+L915+L916</f>
        <v>0</v>
      </c>
      <c r="M912" s="41">
        <v>0</v>
      </c>
      <c r="N912" s="41">
        <f t="shared" ref="N912:O912" si="339">N914+N913+N915+N916</f>
        <v>110.631</v>
      </c>
      <c r="O912" s="41">
        <f t="shared" si="339"/>
        <v>90.725999999999999</v>
      </c>
      <c r="P912" s="435"/>
      <c r="Q912" s="85">
        <f t="shared" si="336"/>
        <v>201.357</v>
      </c>
      <c r="R912" s="37"/>
    </row>
    <row r="913" spans="1:18" s="5" customFormat="1" ht="25.5">
      <c r="A913" s="496"/>
      <c r="B913" s="492"/>
      <c r="C913" s="480"/>
      <c r="D913" s="480"/>
      <c r="E913" s="480"/>
      <c r="F913" s="480"/>
      <c r="G913" s="480"/>
      <c r="H913" s="480"/>
      <c r="I913" s="145" t="s">
        <v>114</v>
      </c>
      <c r="J913" s="494"/>
      <c r="K913" s="146" t="s">
        <v>11</v>
      </c>
      <c r="L913" s="118">
        <v>0</v>
      </c>
      <c r="M913" s="47">
        <v>0</v>
      </c>
      <c r="N913" s="47">
        <v>0</v>
      </c>
      <c r="O913" s="47">
        <v>0</v>
      </c>
      <c r="P913" s="47"/>
      <c r="Q913" s="85">
        <f t="shared" si="336"/>
        <v>0</v>
      </c>
      <c r="R913" s="37"/>
    </row>
    <row r="914" spans="1:18">
      <c r="A914" s="496"/>
      <c r="B914" s="492"/>
      <c r="C914" s="480"/>
      <c r="D914" s="480"/>
      <c r="E914" s="480"/>
      <c r="F914" s="480"/>
      <c r="G914" s="480"/>
      <c r="H914" s="480"/>
      <c r="I914" s="117" t="s">
        <v>16</v>
      </c>
      <c r="J914" s="494"/>
      <c r="K914" s="112" t="s">
        <v>12</v>
      </c>
      <c r="L914" s="118">
        <v>0</v>
      </c>
      <c r="M914" s="47">
        <v>0</v>
      </c>
      <c r="N914" s="47">
        <v>110.631</v>
      </c>
      <c r="O914" s="47">
        <v>90.725999999999999</v>
      </c>
      <c r="P914" s="47"/>
      <c r="Q914" s="85">
        <f t="shared" si="336"/>
        <v>201.357</v>
      </c>
      <c r="R914" s="340"/>
    </row>
    <row r="915" spans="1:18" ht="38.25">
      <c r="A915" s="496"/>
      <c r="B915" s="492"/>
      <c r="C915" s="480"/>
      <c r="D915" s="480"/>
      <c r="E915" s="480"/>
      <c r="F915" s="480"/>
      <c r="G915" s="480"/>
      <c r="H915" s="480"/>
      <c r="I915" s="117" t="s">
        <v>634</v>
      </c>
      <c r="J915" s="494"/>
      <c r="K915" s="112" t="s">
        <v>24</v>
      </c>
      <c r="L915" s="118">
        <v>0</v>
      </c>
      <c r="M915" s="47">
        <v>0</v>
      </c>
      <c r="N915" s="47">
        <v>0</v>
      </c>
      <c r="O915" s="47">
        <v>0</v>
      </c>
      <c r="P915" s="47"/>
      <c r="Q915" s="85">
        <f t="shared" si="336"/>
        <v>0</v>
      </c>
      <c r="R915" s="340"/>
    </row>
    <row r="916" spans="1:18" ht="38.25">
      <c r="A916" s="496"/>
      <c r="B916" s="492"/>
      <c r="C916" s="480"/>
      <c r="D916" s="480"/>
      <c r="E916" s="480"/>
      <c r="F916" s="480"/>
      <c r="G916" s="480"/>
      <c r="H916" s="480"/>
      <c r="I916" s="117" t="s">
        <v>18</v>
      </c>
      <c r="J916" s="494"/>
      <c r="K916" s="112" t="s">
        <v>17</v>
      </c>
      <c r="L916" s="118">
        <v>0</v>
      </c>
      <c r="M916" s="47">
        <v>0</v>
      </c>
      <c r="N916" s="47">
        <v>0</v>
      </c>
      <c r="O916" s="47">
        <v>0</v>
      </c>
      <c r="P916" s="47"/>
      <c r="Q916" s="85">
        <f t="shared" si="336"/>
        <v>0</v>
      </c>
      <c r="R916" s="340"/>
    </row>
    <row r="917" spans="1:18" ht="63.75">
      <c r="A917" s="496"/>
      <c r="B917" s="492"/>
      <c r="C917" s="480"/>
      <c r="D917" s="480"/>
      <c r="E917" s="480"/>
      <c r="F917" s="480"/>
      <c r="G917" s="480"/>
      <c r="H917" s="480"/>
      <c r="I917" s="116" t="s">
        <v>635</v>
      </c>
      <c r="J917" s="494"/>
      <c r="K917" s="113" t="s">
        <v>37</v>
      </c>
      <c r="L917" s="347">
        <f>L918</f>
        <v>0</v>
      </c>
      <c r="M917" s="41">
        <v>0</v>
      </c>
      <c r="N917" s="41">
        <f t="shared" ref="N917:O917" si="340">N918</f>
        <v>85.016999999999996</v>
      </c>
      <c r="O917" s="41">
        <f t="shared" si="340"/>
        <v>83.418000000000006</v>
      </c>
      <c r="P917" s="435"/>
      <c r="Q917" s="85">
        <f t="shared" si="336"/>
        <v>168.435</v>
      </c>
      <c r="R917" s="340"/>
    </row>
    <row r="918" spans="1:18" ht="25.5">
      <c r="A918" s="496"/>
      <c r="B918" s="492"/>
      <c r="C918" s="480"/>
      <c r="D918" s="480"/>
      <c r="E918" s="480"/>
      <c r="F918" s="480"/>
      <c r="G918" s="480"/>
      <c r="H918" s="480"/>
      <c r="I918" s="121" t="s">
        <v>29</v>
      </c>
      <c r="J918" s="494"/>
      <c r="K918" s="112" t="s">
        <v>35</v>
      </c>
      <c r="L918" s="83">
        <v>0</v>
      </c>
      <c r="M918" s="47">
        <v>0</v>
      </c>
      <c r="N918" s="47">
        <v>85.016999999999996</v>
      </c>
      <c r="O918" s="47">
        <v>83.418000000000006</v>
      </c>
      <c r="P918" s="47"/>
      <c r="Q918" s="85">
        <f t="shared" si="336"/>
        <v>168.435</v>
      </c>
      <c r="R918" s="340"/>
    </row>
    <row r="919" spans="1:18" s="5" customFormat="1" ht="25.5">
      <c r="A919" s="496"/>
      <c r="B919" s="492"/>
      <c r="C919" s="480"/>
      <c r="D919" s="480"/>
      <c r="E919" s="480"/>
      <c r="F919" s="480"/>
      <c r="G919" s="480"/>
      <c r="H919" s="480"/>
      <c r="I919" s="116" t="s">
        <v>77</v>
      </c>
      <c r="J919" s="494"/>
      <c r="K919" s="113" t="s">
        <v>91</v>
      </c>
      <c r="L919" s="347">
        <f>L920+L921</f>
        <v>0</v>
      </c>
      <c r="M919" s="41">
        <v>0</v>
      </c>
      <c r="N919" s="41">
        <f t="shared" ref="N919:O919" si="341">N920+N921</f>
        <v>339.84300000000002</v>
      </c>
      <c r="O919" s="41">
        <f t="shared" si="341"/>
        <v>399.43900000000002</v>
      </c>
      <c r="P919" s="435"/>
      <c r="Q919" s="85">
        <f t="shared" si="336"/>
        <v>739.28200000000004</v>
      </c>
      <c r="R919" s="37"/>
    </row>
    <row r="920" spans="1:18">
      <c r="A920" s="496"/>
      <c r="B920" s="492"/>
      <c r="C920" s="480"/>
      <c r="D920" s="480"/>
      <c r="E920" s="480"/>
      <c r="F920" s="480"/>
      <c r="G920" s="480"/>
      <c r="H920" s="480"/>
      <c r="I920" s="117" t="s">
        <v>16</v>
      </c>
      <c r="J920" s="494"/>
      <c r="K920" s="112" t="s">
        <v>12</v>
      </c>
      <c r="L920" s="83">
        <v>0</v>
      </c>
      <c r="M920" s="35">
        <v>0</v>
      </c>
      <c r="N920" s="374">
        <v>339.84300000000002</v>
      </c>
      <c r="O920" s="365">
        <v>327.43900000000002</v>
      </c>
      <c r="P920" s="439"/>
      <c r="Q920" s="388">
        <f t="shared" si="336"/>
        <v>667.28200000000004</v>
      </c>
      <c r="R920" s="340"/>
    </row>
    <row r="921" spans="1:18" ht="25.5">
      <c r="A921" s="496"/>
      <c r="B921" s="492"/>
      <c r="C921" s="480"/>
      <c r="D921" s="480"/>
      <c r="E921" s="480"/>
      <c r="F921" s="480"/>
      <c r="G921" s="480"/>
      <c r="H921" s="480"/>
      <c r="I921" s="121" t="s">
        <v>29</v>
      </c>
      <c r="J921" s="494"/>
      <c r="K921" s="112" t="s">
        <v>35</v>
      </c>
      <c r="L921" s="83">
        <v>0</v>
      </c>
      <c r="M921" s="35">
        <v>0</v>
      </c>
      <c r="N921" s="35">
        <v>0</v>
      </c>
      <c r="O921" s="35">
        <v>72</v>
      </c>
      <c r="P921" s="35"/>
      <c r="Q921" s="85">
        <f t="shared" si="336"/>
        <v>72</v>
      </c>
      <c r="R921" s="340"/>
    </row>
    <row r="922" spans="1:18" s="5" customFormat="1" ht="25.5">
      <c r="A922" s="496"/>
      <c r="B922" s="492"/>
      <c r="C922" s="480"/>
      <c r="D922" s="480"/>
      <c r="E922" s="480"/>
      <c r="F922" s="480"/>
      <c r="G922" s="480"/>
      <c r="H922" s="480"/>
      <c r="I922" s="116" t="s">
        <v>25</v>
      </c>
      <c r="J922" s="494"/>
      <c r="K922" s="113" t="s">
        <v>45</v>
      </c>
      <c r="L922" s="347">
        <f>L923</f>
        <v>0</v>
      </c>
      <c r="M922" s="41">
        <v>0</v>
      </c>
      <c r="N922" s="41">
        <f t="shared" ref="N922:O922" si="342">N923</f>
        <v>1.6850000000000001</v>
      </c>
      <c r="O922" s="41">
        <f t="shared" si="342"/>
        <v>0</v>
      </c>
      <c r="P922" s="435"/>
      <c r="Q922" s="85">
        <f t="shared" si="336"/>
        <v>1.6850000000000001</v>
      </c>
      <c r="R922" s="37"/>
    </row>
    <row r="923" spans="1:18">
      <c r="A923" s="496"/>
      <c r="B923" s="492"/>
      <c r="C923" s="480"/>
      <c r="D923" s="480"/>
      <c r="E923" s="480"/>
      <c r="F923" s="480"/>
      <c r="G923" s="480"/>
      <c r="H923" s="480"/>
      <c r="I923" s="117" t="s">
        <v>16</v>
      </c>
      <c r="J923" s="494"/>
      <c r="K923" s="112" t="s">
        <v>12</v>
      </c>
      <c r="L923" s="83">
        <v>0</v>
      </c>
      <c r="M923" s="370">
        <v>0</v>
      </c>
      <c r="N923" s="227">
        <v>1.6850000000000001</v>
      </c>
      <c r="O923" s="227">
        <v>0</v>
      </c>
      <c r="P923" s="227"/>
      <c r="Q923" s="85">
        <f t="shared" si="336"/>
        <v>1.6850000000000001</v>
      </c>
      <c r="R923" s="340"/>
    </row>
    <row r="924" spans="1:18" s="5" customFormat="1" ht="25.5">
      <c r="A924" s="496"/>
      <c r="B924" s="492"/>
      <c r="C924" s="480"/>
      <c r="D924" s="480"/>
      <c r="E924" s="480"/>
      <c r="F924" s="480"/>
      <c r="G924" s="480"/>
      <c r="H924" s="480"/>
      <c r="I924" s="116" t="s">
        <v>78</v>
      </c>
      <c r="J924" s="494"/>
      <c r="K924" s="113" t="s">
        <v>12</v>
      </c>
      <c r="L924" s="347">
        <f>L925+L926</f>
        <v>0</v>
      </c>
      <c r="M924" s="41">
        <v>0</v>
      </c>
      <c r="N924" s="41">
        <f t="shared" ref="N924:O924" si="343">N925+N926</f>
        <v>216.631</v>
      </c>
      <c r="O924" s="41">
        <f t="shared" si="343"/>
        <v>174.024</v>
      </c>
      <c r="P924" s="435"/>
      <c r="Q924" s="85">
        <f t="shared" si="336"/>
        <v>390.65499999999997</v>
      </c>
      <c r="R924" s="37"/>
    </row>
    <row r="925" spans="1:18">
      <c r="A925" s="496"/>
      <c r="B925" s="492"/>
      <c r="C925" s="480"/>
      <c r="D925" s="480"/>
      <c r="E925" s="480"/>
      <c r="F925" s="480"/>
      <c r="G925" s="480"/>
      <c r="H925" s="480"/>
      <c r="I925" s="117" t="s">
        <v>16</v>
      </c>
      <c r="J925" s="494"/>
      <c r="K925" s="112" t="s">
        <v>12</v>
      </c>
      <c r="L925" s="313">
        <v>0</v>
      </c>
      <c r="M925" s="374">
        <v>0</v>
      </c>
      <c r="N925" s="374">
        <v>216.631</v>
      </c>
      <c r="O925" s="365">
        <v>174.024</v>
      </c>
      <c r="P925" s="439"/>
      <c r="Q925" s="85">
        <f t="shared" si="336"/>
        <v>390.65499999999997</v>
      </c>
      <c r="R925" s="340"/>
    </row>
    <row r="926" spans="1:18" ht="38.25">
      <c r="A926" s="496"/>
      <c r="B926" s="492"/>
      <c r="C926" s="480"/>
      <c r="D926" s="480"/>
      <c r="E926" s="480"/>
      <c r="F926" s="480"/>
      <c r="G926" s="480"/>
      <c r="H926" s="480"/>
      <c r="I926" s="117" t="s">
        <v>636</v>
      </c>
      <c r="J926" s="494"/>
      <c r="K926" s="112" t="s">
        <v>88</v>
      </c>
      <c r="L926" s="313">
        <v>0</v>
      </c>
      <c r="M926" s="376">
        <v>0</v>
      </c>
      <c r="N926" s="376">
        <v>0</v>
      </c>
      <c r="O926" s="376">
        <v>0</v>
      </c>
      <c r="P926" s="376"/>
      <c r="Q926" s="85">
        <f t="shared" si="336"/>
        <v>0</v>
      </c>
      <c r="R926" s="340"/>
    </row>
    <row r="927" spans="1:18" s="5" customFormat="1" ht="25.5">
      <c r="A927" s="496"/>
      <c r="B927" s="492"/>
      <c r="C927" s="480"/>
      <c r="D927" s="480"/>
      <c r="E927" s="480"/>
      <c r="F927" s="480"/>
      <c r="G927" s="480"/>
      <c r="H927" s="480"/>
      <c r="I927" s="116" t="s">
        <v>80</v>
      </c>
      <c r="J927" s="494"/>
      <c r="K927" s="113" t="s">
        <v>92</v>
      </c>
      <c r="L927" s="347">
        <f>L929+L928+L930+L931</f>
        <v>0</v>
      </c>
      <c r="M927" s="41">
        <v>0</v>
      </c>
      <c r="N927" s="41">
        <f t="shared" ref="N927:O927" si="344">N929+N928+N930+N931</f>
        <v>496.70600000000002</v>
      </c>
      <c r="O927" s="41">
        <f t="shared" si="344"/>
        <v>1166.6869999999999</v>
      </c>
      <c r="P927" s="435"/>
      <c r="Q927" s="85">
        <f t="shared" si="336"/>
        <v>1663.393</v>
      </c>
      <c r="R927" s="37"/>
    </row>
    <row r="928" spans="1:18" s="5" customFormat="1" ht="25.5">
      <c r="A928" s="496"/>
      <c r="B928" s="492"/>
      <c r="C928" s="480"/>
      <c r="D928" s="480"/>
      <c r="E928" s="480"/>
      <c r="F928" s="480"/>
      <c r="G928" s="480"/>
      <c r="H928" s="480"/>
      <c r="I928" s="145" t="s">
        <v>114</v>
      </c>
      <c r="J928" s="494"/>
      <c r="K928" s="112" t="s">
        <v>11</v>
      </c>
      <c r="L928" s="313">
        <v>0</v>
      </c>
      <c r="M928" s="376">
        <v>0</v>
      </c>
      <c r="N928" s="376">
        <v>0</v>
      </c>
      <c r="O928" s="376">
        <v>0</v>
      </c>
      <c r="P928" s="376"/>
      <c r="Q928" s="85">
        <f t="shared" si="336"/>
        <v>0</v>
      </c>
      <c r="R928" s="37"/>
    </row>
    <row r="929" spans="1:18">
      <c r="A929" s="496"/>
      <c r="B929" s="492"/>
      <c r="C929" s="480"/>
      <c r="D929" s="480"/>
      <c r="E929" s="480"/>
      <c r="F929" s="480"/>
      <c r="G929" s="480"/>
      <c r="H929" s="480"/>
      <c r="I929" s="117" t="s">
        <v>16</v>
      </c>
      <c r="J929" s="494"/>
      <c r="K929" s="112" t="s">
        <v>12</v>
      </c>
      <c r="L929" s="83">
        <v>0</v>
      </c>
      <c r="M929" s="47">
        <v>0</v>
      </c>
      <c r="N929" s="47">
        <v>496.70600000000002</v>
      </c>
      <c r="O929" s="47">
        <v>1166.6869999999999</v>
      </c>
      <c r="P929" s="47"/>
      <c r="Q929" s="85">
        <f t="shared" si="336"/>
        <v>1663.393</v>
      </c>
      <c r="R929" s="340"/>
    </row>
    <row r="930" spans="1:18" ht="38.25">
      <c r="A930" s="496"/>
      <c r="B930" s="492"/>
      <c r="C930" s="480"/>
      <c r="D930" s="480"/>
      <c r="E930" s="480"/>
      <c r="F930" s="480"/>
      <c r="G930" s="480"/>
      <c r="H930" s="480"/>
      <c r="I930" s="117" t="s">
        <v>636</v>
      </c>
      <c r="J930" s="494"/>
      <c r="K930" s="112" t="s">
        <v>88</v>
      </c>
      <c r="L930" s="313">
        <v>0</v>
      </c>
      <c r="M930" s="376">
        <v>0</v>
      </c>
      <c r="N930" s="376">
        <v>0</v>
      </c>
      <c r="O930" s="376">
        <v>0</v>
      </c>
      <c r="P930" s="376"/>
      <c r="Q930" s="85">
        <f t="shared" si="336"/>
        <v>0</v>
      </c>
      <c r="R930" s="340"/>
    </row>
    <row r="931" spans="1:18" ht="38.25">
      <c r="A931" s="496"/>
      <c r="B931" s="492"/>
      <c r="C931" s="480"/>
      <c r="D931" s="480"/>
      <c r="E931" s="480"/>
      <c r="F931" s="480"/>
      <c r="G931" s="480"/>
      <c r="H931" s="480"/>
      <c r="I931" s="117" t="s">
        <v>18</v>
      </c>
      <c r="J931" s="494"/>
      <c r="K931" s="112" t="s">
        <v>17</v>
      </c>
      <c r="L931" s="313">
        <v>0</v>
      </c>
      <c r="M931" s="376">
        <v>0</v>
      </c>
      <c r="N931" s="376">
        <v>0</v>
      </c>
      <c r="O931" s="376">
        <v>0</v>
      </c>
      <c r="P931" s="376"/>
      <c r="Q931" s="85">
        <f t="shared" si="336"/>
        <v>0</v>
      </c>
      <c r="R931" s="340"/>
    </row>
    <row r="932" spans="1:18" s="5" customFormat="1" ht="25.5">
      <c r="A932" s="496"/>
      <c r="B932" s="492"/>
      <c r="C932" s="480"/>
      <c r="D932" s="480"/>
      <c r="E932" s="480"/>
      <c r="F932" s="480"/>
      <c r="G932" s="480"/>
      <c r="H932" s="480"/>
      <c r="I932" s="116" t="s">
        <v>169</v>
      </c>
      <c r="J932" s="494"/>
      <c r="K932" s="113" t="s">
        <v>94</v>
      </c>
      <c r="L932" s="347">
        <f t="shared" ref="L932:O932" si="345">L933</f>
        <v>0</v>
      </c>
      <c r="M932" s="41">
        <v>0</v>
      </c>
      <c r="N932" s="41">
        <f>N933</f>
        <v>4</v>
      </c>
      <c r="O932" s="41">
        <f t="shared" si="345"/>
        <v>17.809999999999999</v>
      </c>
      <c r="P932" s="435"/>
      <c r="Q932" s="85">
        <f t="shared" si="336"/>
        <v>21.81</v>
      </c>
      <c r="R932" s="37"/>
    </row>
    <row r="933" spans="1:18">
      <c r="A933" s="496"/>
      <c r="B933" s="492"/>
      <c r="C933" s="480"/>
      <c r="D933" s="480"/>
      <c r="E933" s="480"/>
      <c r="F933" s="480"/>
      <c r="G933" s="480"/>
      <c r="H933" s="480"/>
      <c r="I933" s="117" t="s">
        <v>16</v>
      </c>
      <c r="J933" s="494"/>
      <c r="K933" s="112" t="s">
        <v>12</v>
      </c>
      <c r="L933" s="125">
        <v>0</v>
      </c>
      <c r="M933" s="374">
        <v>0</v>
      </c>
      <c r="N933" s="374">
        <v>4</v>
      </c>
      <c r="O933" s="374">
        <v>17.809999999999999</v>
      </c>
      <c r="P933" s="439"/>
      <c r="Q933" s="85">
        <f t="shared" si="336"/>
        <v>21.81</v>
      </c>
      <c r="R933" s="340"/>
    </row>
    <row r="934" spans="1:18" ht="25.5">
      <c r="A934" s="496"/>
      <c r="B934" s="492"/>
      <c r="C934" s="480"/>
      <c r="D934" s="480"/>
      <c r="E934" s="480"/>
      <c r="F934" s="480"/>
      <c r="G934" s="480"/>
      <c r="H934" s="480"/>
      <c r="I934" s="116" t="s">
        <v>81</v>
      </c>
      <c r="J934" s="494"/>
      <c r="K934" s="113" t="s">
        <v>56</v>
      </c>
      <c r="L934" s="347">
        <f>L935+L936</f>
        <v>0</v>
      </c>
      <c r="M934" s="41">
        <v>0</v>
      </c>
      <c r="N934" s="41">
        <f t="shared" ref="N934:O934" si="346">N935+N936</f>
        <v>133.02799999999999</v>
      </c>
      <c r="O934" s="41">
        <f t="shared" si="346"/>
        <v>60</v>
      </c>
      <c r="P934" s="435"/>
      <c r="Q934" s="85">
        <f t="shared" si="336"/>
        <v>193.02799999999999</v>
      </c>
      <c r="R934" s="340"/>
    </row>
    <row r="935" spans="1:18">
      <c r="A935" s="496"/>
      <c r="B935" s="492"/>
      <c r="C935" s="480"/>
      <c r="D935" s="480"/>
      <c r="E935" s="480"/>
      <c r="F935" s="480"/>
      <c r="G935" s="480"/>
      <c r="H935" s="480"/>
      <c r="I935" s="117" t="s">
        <v>16</v>
      </c>
      <c r="J935" s="494"/>
      <c r="K935" s="112" t="s">
        <v>12</v>
      </c>
      <c r="L935" s="118">
        <v>0</v>
      </c>
      <c r="M935" s="47">
        <v>0</v>
      </c>
      <c r="N935" s="47">
        <v>133.02799999999999</v>
      </c>
      <c r="O935" s="47">
        <v>60</v>
      </c>
      <c r="P935" s="47"/>
      <c r="Q935" s="85">
        <f t="shared" si="336"/>
        <v>193.02799999999999</v>
      </c>
      <c r="R935" s="340"/>
    </row>
    <row r="936" spans="1:18" ht="38.25">
      <c r="A936" s="496"/>
      <c r="B936" s="492"/>
      <c r="C936" s="480"/>
      <c r="D936" s="480"/>
      <c r="E936" s="480"/>
      <c r="F936" s="480"/>
      <c r="G936" s="480"/>
      <c r="H936" s="480"/>
      <c r="I936" s="117" t="s">
        <v>82</v>
      </c>
      <c r="J936" s="494"/>
      <c r="K936" s="112" t="s">
        <v>89</v>
      </c>
      <c r="L936" s="118">
        <v>0</v>
      </c>
      <c r="M936" s="47">
        <v>0</v>
      </c>
      <c r="N936" s="47">
        <v>0</v>
      </c>
      <c r="O936" s="47">
        <v>0</v>
      </c>
      <c r="P936" s="47"/>
      <c r="Q936" s="85">
        <f t="shared" si="336"/>
        <v>0</v>
      </c>
      <c r="R936" s="340"/>
    </row>
    <row r="937" spans="1:18" s="5" customFormat="1" ht="51">
      <c r="A937" s="496"/>
      <c r="B937" s="492"/>
      <c r="C937" s="480"/>
      <c r="D937" s="480"/>
      <c r="E937" s="480"/>
      <c r="F937" s="480"/>
      <c r="G937" s="480"/>
      <c r="H937" s="480"/>
      <c r="I937" s="116" t="s">
        <v>83</v>
      </c>
      <c r="J937" s="494"/>
      <c r="K937" s="113" t="s">
        <v>95</v>
      </c>
      <c r="L937" s="347">
        <f t="shared" ref="L937:N939" si="347">L938</f>
        <v>0</v>
      </c>
      <c r="M937" s="41">
        <v>0</v>
      </c>
      <c r="N937" s="41">
        <f t="shared" si="347"/>
        <v>0</v>
      </c>
      <c r="O937" s="41">
        <f>SUM(O938:O938)</f>
        <v>22.27</v>
      </c>
      <c r="P937" s="435"/>
      <c r="Q937" s="85">
        <f t="shared" si="336"/>
        <v>22.27</v>
      </c>
      <c r="R937" s="37"/>
    </row>
    <row r="938" spans="1:18">
      <c r="A938" s="496"/>
      <c r="B938" s="492"/>
      <c r="C938" s="480"/>
      <c r="D938" s="480"/>
      <c r="E938" s="480"/>
      <c r="F938" s="480"/>
      <c r="G938" s="480"/>
      <c r="H938" s="480"/>
      <c r="I938" s="117" t="s">
        <v>16</v>
      </c>
      <c r="J938" s="494"/>
      <c r="K938" s="112" t="s">
        <v>12</v>
      </c>
      <c r="L938" s="83">
        <v>0</v>
      </c>
      <c r="M938" s="35">
        <v>0</v>
      </c>
      <c r="N938" s="35">
        <v>0</v>
      </c>
      <c r="O938" s="365">
        <v>22.27</v>
      </c>
      <c r="P938" s="439"/>
      <c r="Q938" s="85">
        <f t="shared" si="336"/>
        <v>22.27</v>
      </c>
      <c r="R938" s="340"/>
    </row>
    <row r="939" spans="1:18" ht="25.5">
      <c r="A939" s="496"/>
      <c r="B939" s="492"/>
      <c r="C939" s="480"/>
      <c r="D939" s="480"/>
      <c r="E939" s="480"/>
      <c r="F939" s="480"/>
      <c r="G939" s="480"/>
      <c r="H939" s="480"/>
      <c r="I939" s="116" t="s">
        <v>149</v>
      </c>
      <c r="J939" s="494"/>
      <c r="K939" s="113" t="s">
        <v>127</v>
      </c>
      <c r="L939" s="347">
        <f t="shared" si="347"/>
        <v>0</v>
      </c>
      <c r="M939" s="41">
        <v>0</v>
      </c>
      <c r="N939" s="41">
        <f t="shared" si="347"/>
        <v>0</v>
      </c>
      <c r="O939" s="41">
        <f>SUM(O940:O940)</f>
        <v>1405.4010000000001</v>
      </c>
      <c r="P939" s="435"/>
      <c r="Q939" s="85">
        <f t="shared" si="336"/>
        <v>1405.4010000000001</v>
      </c>
      <c r="R939" s="340"/>
    </row>
    <row r="940" spans="1:18" ht="38.25">
      <c r="A940" s="496"/>
      <c r="B940" s="492"/>
      <c r="C940" s="480"/>
      <c r="D940" s="480"/>
      <c r="E940" s="480"/>
      <c r="F940" s="480"/>
      <c r="G940" s="480"/>
      <c r="H940" s="480"/>
      <c r="I940" s="117" t="s">
        <v>54</v>
      </c>
      <c r="J940" s="494"/>
      <c r="K940" s="112" t="s">
        <v>48</v>
      </c>
      <c r="L940" s="83">
        <v>0</v>
      </c>
      <c r="M940" s="35">
        <v>0</v>
      </c>
      <c r="N940" s="35">
        <v>0</v>
      </c>
      <c r="O940" s="47">
        <v>1405.4010000000001</v>
      </c>
      <c r="P940" s="47"/>
      <c r="Q940" s="85">
        <f t="shared" si="336"/>
        <v>1405.4010000000001</v>
      </c>
      <c r="R940" s="340"/>
    </row>
    <row r="941" spans="1:18" ht="38.25">
      <c r="A941" s="496"/>
      <c r="B941" s="492"/>
      <c r="C941" s="480"/>
      <c r="D941" s="480"/>
      <c r="E941" s="480"/>
      <c r="F941" s="480"/>
      <c r="G941" s="480"/>
      <c r="H941" s="480"/>
      <c r="I941" s="116" t="s">
        <v>637</v>
      </c>
      <c r="J941" s="494"/>
      <c r="K941" s="113" t="s">
        <v>96</v>
      </c>
      <c r="L941" s="347">
        <f>L943+L944+L942</f>
        <v>0</v>
      </c>
      <c r="M941" s="41">
        <v>0</v>
      </c>
      <c r="N941" s="41">
        <f t="shared" ref="N941:O941" si="348">N943+N944+N942</f>
        <v>391.404</v>
      </c>
      <c r="O941" s="41">
        <f t="shared" si="348"/>
        <v>10.637</v>
      </c>
      <c r="P941" s="435"/>
      <c r="Q941" s="85">
        <f t="shared" si="336"/>
        <v>402.041</v>
      </c>
      <c r="R941" s="340"/>
    </row>
    <row r="942" spans="1:18" ht="25.5">
      <c r="A942" s="496"/>
      <c r="B942" s="492"/>
      <c r="C942" s="480"/>
      <c r="D942" s="480"/>
      <c r="E942" s="480"/>
      <c r="F942" s="480"/>
      <c r="G942" s="480"/>
      <c r="H942" s="480"/>
      <c r="I942" s="145" t="s">
        <v>114</v>
      </c>
      <c r="J942" s="494"/>
      <c r="K942" s="112" t="s">
        <v>11</v>
      </c>
      <c r="L942" s="118">
        <v>0</v>
      </c>
      <c r="M942" s="47">
        <v>0</v>
      </c>
      <c r="N942" s="47">
        <v>0</v>
      </c>
      <c r="O942" s="47">
        <v>0</v>
      </c>
      <c r="P942" s="47"/>
      <c r="Q942" s="85">
        <f t="shared" si="336"/>
        <v>0</v>
      </c>
      <c r="R942" s="340"/>
    </row>
    <row r="943" spans="1:18" ht="25.5">
      <c r="A943" s="496"/>
      <c r="B943" s="492"/>
      <c r="C943" s="480"/>
      <c r="D943" s="480"/>
      <c r="E943" s="480"/>
      <c r="F943" s="480"/>
      <c r="G943" s="480"/>
      <c r="H943" s="480"/>
      <c r="I943" s="117" t="s">
        <v>29</v>
      </c>
      <c r="J943" s="494"/>
      <c r="K943" s="112" t="s">
        <v>35</v>
      </c>
      <c r="L943" s="83">
        <v>0</v>
      </c>
      <c r="M943" s="35">
        <v>0</v>
      </c>
      <c r="N943" s="47">
        <v>296.09899999999999</v>
      </c>
      <c r="O943" s="47">
        <v>10.637</v>
      </c>
      <c r="P943" s="47"/>
      <c r="Q943" s="85">
        <f t="shared" si="336"/>
        <v>306.73599999999999</v>
      </c>
      <c r="R943" s="340"/>
    </row>
    <row r="944" spans="1:18" ht="38.25">
      <c r="A944" s="496"/>
      <c r="B944" s="492"/>
      <c r="C944" s="480"/>
      <c r="D944" s="480"/>
      <c r="E944" s="480"/>
      <c r="F944" s="480"/>
      <c r="G944" s="480"/>
      <c r="H944" s="480"/>
      <c r="I944" s="117" t="s">
        <v>54</v>
      </c>
      <c r="J944" s="494"/>
      <c r="K944" s="112" t="s">
        <v>48</v>
      </c>
      <c r="L944" s="83">
        <v>0</v>
      </c>
      <c r="M944" s="35">
        <v>0</v>
      </c>
      <c r="N944" s="365">
        <v>95.305000000000007</v>
      </c>
      <c r="O944" s="47">
        <v>0</v>
      </c>
      <c r="P944" s="47"/>
      <c r="Q944" s="85">
        <f t="shared" si="336"/>
        <v>95.305000000000007</v>
      </c>
      <c r="R944" s="340"/>
    </row>
    <row r="945" spans="1:18" s="5" customFormat="1">
      <c r="A945" s="496"/>
      <c r="B945" s="492"/>
      <c r="C945" s="480"/>
      <c r="D945" s="480"/>
      <c r="E945" s="480"/>
      <c r="F945" s="480"/>
      <c r="G945" s="480"/>
      <c r="H945" s="480"/>
      <c r="I945" s="116" t="s">
        <v>85</v>
      </c>
      <c r="J945" s="494"/>
      <c r="K945" s="113" t="s">
        <v>97</v>
      </c>
      <c r="L945" s="347">
        <f>L946+L947+L948+L949+L951</f>
        <v>0</v>
      </c>
      <c r="M945" s="41">
        <v>0</v>
      </c>
      <c r="N945" s="41">
        <f t="shared" ref="N945:O945" si="349">N946+N947+N948+N949+N951</f>
        <v>3332.8910000000001</v>
      </c>
      <c r="O945" s="41">
        <f t="shared" si="349"/>
        <v>2977.5439999999999</v>
      </c>
      <c r="P945" s="435"/>
      <c r="Q945" s="85">
        <f t="shared" si="336"/>
        <v>6310.4349999999995</v>
      </c>
      <c r="R945" s="37"/>
    </row>
    <row r="946" spans="1:18" ht="25.5">
      <c r="A946" s="496"/>
      <c r="B946" s="492"/>
      <c r="C946" s="480"/>
      <c r="D946" s="480"/>
      <c r="E946" s="480"/>
      <c r="F946" s="480"/>
      <c r="G946" s="480"/>
      <c r="H946" s="480"/>
      <c r="I946" s="117" t="s">
        <v>114</v>
      </c>
      <c r="J946" s="494"/>
      <c r="K946" s="112" t="s">
        <v>11</v>
      </c>
      <c r="L946" s="110">
        <v>0</v>
      </c>
      <c r="M946" s="227">
        <v>0</v>
      </c>
      <c r="N946" s="227">
        <v>303.31700000000001</v>
      </c>
      <c r="O946" s="227">
        <v>20</v>
      </c>
      <c r="P946" s="227"/>
      <c r="Q946" s="85">
        <f t="shared" si="336"/>
        <v>323.31700000000001</v>
      </c>
      <c r="R946" s="340"/>
    </row>
    <row r="947" spans="1:18">
      <c r="A947" s="496"/>
      <c r="B947" s="492"/>
      <c r="C947" s="480"/>
      <c r="D947" s="480"/>
      <c r="E947" s="480"/>
      <c r="F947" s="480"/>
      <c r="G947" s="480"/>
      <c r="H947" s="480"/>
      <c r="I947" s="117" t="s">
        <v>16</v>
      </c>
      <c r="J947" s="494"/>
      <c r="K947" s="112" t="s">
        <v>12</v>
      </c>
      <c r="L947" s="110">
        <v>0</v>
      </c>
      <c r="M947" s="227">
        <v>0</v>
      </c>
      <c r="N947" s="227">
        <v>2.5</v>
      </c>
      <c r="O947" s="227">
        <v>42.249000000000002</v>
      </c>
      <c r="P947" s="227"/>
      <c r="Q947" s="85">
        <f t="shared" si="336"/>
        <v>44.749000000000002</v>
      </c>
      <c r="R947" s="340"/>
    </row>
    <row r="948" spans="1:18" ht="25.5">
      <c r="A948" s="496"/>
      <c r="B948" s="492"/>
      <c r="C948" s="480"/>
      <c r="D948" s="480"/>
      <c r="E948" s="480"/>
      <c r="F948" s="480"/>
      <c r="G948" s="480"/>
      <c r="H948" s="480"/>
      <c r="I948" s="117" t="s">
        <v>29</v>
      </c>
      <c r="J948" s="494"/>
      <c r="K948" s="112" t="s">
        <v>35</v>
      </c>
      <c r="L948" s="110">
        <v>0</v>
      </c>
      <c r="M948" s="227">
        <v>0</v>
      </c>
      <c r="N948" s="385">
        <v>1486.529</v>
      </c>
      <c r="O948" s="47">
        <v>1237.7170000000001</v>
      </c>
      <c r="P948" s="47"/>
      <c r="Q948" s="85">
        <f t="shared" si="336"/>
        <v>2724.2460000000001</v>
      </c>
      <c r="R948" s="340"/>
    </row>
    <row r="949" spans="1:18" ht="38.25">
      <c r="A949" s="496"/>
      <c r="B949" s="492"/>
      <c r="C949" s="480"/>
      <c r="D949" s="480"/>
      <c r="E949" s="480"/>
      <c r="F949" s="480"/>
      <c r="G949" s="480"/>
      <c r="H949" s="480"/>
      <c r="I949" s="117" t="s">
        <v>156</v>
      </c>
      <c r="J949" s="494"/>
      <c r="K949" s="112" t="s">
        <v>48</v>
      </c>
      <c r="L949" s="110">
        <v>0</v>
      </c>
      <c r="M949" s="227">
        <v>0</v>
      </c>
      <c r="N949" s="387">
        <v>1540.5450000000001</v>
      </c>
      <c r="O949" s="375">
        <v>1677.578</v>
      </c>
      <c r="P949" s="375"/>
      <c r="Q949" s="85">
        <f t="shared" si="336"/>
        <v>3218.123</v>
      </c>
      <c r="R949" s="340"/>
    </row>
    <row r="950" spans="1:18" ht="51" hidden="1">
      <c r="A950" s="496"/>
      <c r="B950" s="492"/>
      <c r="C950" s="480"/>
      <c r="D950" s="480"/>
      <c r="E950" s="480"/>
      <c r="F950" s="480"/>
      <c r="G950" s="480"/>
      <c r="H950" s="480"/>
      <c r="I950" s="126" t="s">
        <v>155</v>
      </c>
      <c r="J950" s="494"/>
      <c r="K950" s="127" t="s">
        <v>62</v>
      </c>
      <c r="L950" s="83"/>
      <c r="M950" s="47"/>
      <c r="N950" s="47"/>
      <c r="O950" s="47"/>
      <c r="P950" s="47"/>
      <c r="Q950" s="85">
        <f t="shared" si="336"/>
        <v>0</v>
      </c>
      <c r="R950" s="340"/>
    </row>
    <row r="951" spans="1:18" ht="38.25">
      <c r="A951" s="496"/>
      <c r="B951" s="492"/>
      <c r="C951" s="480"/>
      <c r="D951" s="480"/>
      <c r="E951" s="480"/>
      <c r="F951" s="480"/>
      <c r="G951" s="480"/>
      <c r="H951" s="480"/>
      <c r="I951" s="117" t="s">
        <v>18</v>
      </c>
      <c r="J951" s="494"/>
      <c r="K951" s="112" t="s">
        <v>17</v>
      </c>
      <c r="L951" s="83">
        <v>0</v>
      </c>
      <c r="M951" s="227">
        <v>0</v>
      </c>
      <c r="N951" s="47">
        <v>0</v>
      </c>
      <c r="O951" s="47">
        <v>0</v>
      </c>
      <c r="P951" s="47"/>
      <c r="Q951" s="85">
        <f t="shared" si="336"/>
        <v>0</v>
      </c>
      <c r="R951" s="340"/>
    </row>
    <row r="952" spans="1:18" s="5" customFormat="1" ht="63.75">
      <c r="A952" s="496"/>
      <c r="B952" s="492"/>
      <c r="C952" s="480"/>
      <c r="D952" s="480"/>
      <c r="E952" s="480"/>
      <c r="F952" s="480"/>
      <c r="G952" s="480"/>
      <c r="H952" s="480"/>
      <c r="I952" s="116" t="s">
        <v>157</v>
      </c>
      <c r="J952" s="494"/>
      <c r="K952" s="113" t="s">
        <v>98</v>
      </c>
      <c r="L952" s="347">
        <f>L953+L954</f>
        <v>0</v>
      </c>
      <c r="M952" s="41">
        <v>0</v>
      </c>
      <c r="N952" s="41">
        <f t="shared" ref="N952:O952" si="350">N953+N954</f>
        <v>68.900000000000006</v>
      </c>
      <c r="O952" s="41">
        <f t="shared" si="350"/>
        <v>68.900000000000006</v>
      </c>
      <c r="P952" s="435"/>
      <c r="Q952" s="85">
        <f t="shared" si="336"/>
        <v>137.80000000000001</v>
      </c>
      <c r="R952" s="37"/>
    </row>
    <row r="953" spans="1:18">
      <c r="A953" s="496"/>
      <c r="B953" s="492"/>
      <c r="C953" s="480"/>
      <c r="D953" s="480"/>
      <c r="E953" s="480"/>
      <c r="F953" s="480"/>
      <c r="G953" s="480"/>
      <c r="H953" s="480"/>
      <c r="I953" s="117" t="s">
        <v>16</v>
      </c>
      <c r="J953" s="494"/>
      <c r="K953" s="112" t="s">
        <v>12</v>
      </c>
      <c r="L953" s="311">
        <v>0</v>
      </c>
      <c r="M953" s="379">
        <v>0</v>
      </c>
      <c r="N953" s="374">
        <v>68.900000000000006</v>
      </c>
      <c r="O953" s="365">
        <v>68.900000000000006</v>
      </c>
      <c r="P953" s="439"/>
      <c r="Q953" s="388">
        <f t="shared" si="336"/>
        <v>137.80000000000001</v>
      </c>
      <c r="R953" s="340"/>
    </row>
    <row r="954" spans="1:18" ht="38.25">
      <c r="A954" s="496"/>
      <c r="B954" s="492"/>
      <c r="C954" s="480"/>
      <c r="D954" s="480"/>
      <c r="E954" s="480"/>
      <c r="F954" s="480"/>
      <c r="G954" s="480"/>
      <c r="H954" s="480"/>
      <c r="I954" s="117" t="s">
        <v>82</v>
      </c>
      <c r="J954" s="494"/>
      <c r="K954" s="112" t="s">
        <v>89</v>
      </c>
      <c r="L954" s="110">
        <v>0</v>
      </c>
      <c r="M954" s="227">
        <v>0</v>
      </c>
      <c r="N954" s="227">
        <v>0</v>
      </c>
      <c r="O954" s="227">
        <v>0</v>
      </c>
      <c r="P954" s="379"/>
      <c r="Q954" s="388">
        <f t="shared" si="336"/>
        <v>0</v>
      </c>
      <c r="R954" s="340"/>
    </row>
    <row r="955" spans="1:18" s="5" customFormat="1" ht="51">
      <c r="A955" s="496"/>
      <c r="B955" s="492"/>
      <c r="C955" s="480"/>
      <c r="D955" s="480"/>
      <c r="E955" s="480"/>
      <c r="F955" s="480"/>
      <c r="G955" s="480"/>
      <c r="H955" s="480"/>
      <c r="I955" s="116" t="s">
        <v>158</v>
      </c>
      <c r="J955" s="494"/>
      <c r="K955" s="113" t="s">
        <v>109</v>
      </c>
      <c r="L955" s="347">
        <f>L956+L958+L959+L960</f>
        <v>0</v>
      </c>
      <c r="M955" s="41">
        <v>0</v>
      </c>
      <c r="N955" s="41">
        <f t="shared" ref="N955:O955" si="351">N956+N958+N959+N960</f>
        <v>793.29700000000003</v>
      </c>
      <c r="O955" s="41">
        <f t="shared" si="351"/>
        <v>414.90300000000002</v>
      </c>
      <c r="P955" s="459"/>
      <c r="Q955" s="388">
        <f t="shared" si="336"/>
        <v>1208.2</v>
      </c>
      <c r="R955" s="37"/>
    </row>
    <row r="956" spans="1:18">
      <c r="A956" s="496"/>
      <c r="B956" s="492"/>
      <c r="C956" s="480"/>
      <c r="D956" s="480"/>
      <c r="E956" s="480"/>
      <c r="F956" s="480"/>
      <c r="G956" s="480"/>
      <c r="H956" s="480"/>
      <c r="I956" s="117" t="s">
        <v>16</v>
      </c>
      <c r="J956" s="494"/>
      <c r="K956" s="112" t="s">
        <v>12</v>
      </c>
      <c r="L956" s="110">
        <v>0</v>
      </c>
      <c r="M956" s="47">
        <v>0</v>
      </c>
      <c r="N956" s="370">
        <v>793.29700000000003</v>
      </c>
      <c r="O956" s="365">
        <v>252.512</v>
      </c>
      <c r="P956" s="439"/>
      <c r="Q956" s="388">
        <f t="shared" si="336"/>
        <v>1045.809</v>
      </c>
      <c r="R956" s="340"/>
    </row>
    <row r="957" spans="1:18" ht="38.25" hidden="1">
      <c r="A957" s="496"/>
      <c r="B957" s="492"/>
      <c r="C957" s="480"/>
      <c r="D957" s="480"/>
      <c r="E957" s="480"/>
      <c r="F957" s="480"/>
      <c r="G957" s="480"/>
      <c r="H957" s="480"/>
      <c r="I957" s="126" t="s">
        <v>82</v>
      </c>
      <c r="J957" s="494"/>
      <c r="K957" s="127" t="s">
        <v>89</v>
      </c>
      <c r="L957" s="83"/>
      <c r="M957" s="47"/>
      <c r="N957" s="385"/>
      <c r="O957" s="47"/>
      <c r="P957" s="375"/>
      <c r="Q957" s="388">
        <f t="shared" si="336"/>
        <v>0</v>
      </c>
      <c r="R957" s="340"/>
    </row>
    <row r="958" spans="1:18" ht="25.5">
      <c r="A958" s="496"/>
      <c r="B958" s="492"/>
      <c r="C958" s="480"/>
      <c r="D958" s="480"/>
      <c r="E958" s="480"/>
      <c r="F958" s="480"/>
      <c r="G958" s="480"/>
      <c r="H958" s="480"/>
      <c r="I958" s="117" t="s">
        <v>29</v>
      </c>
      <c r="J958" s="494"/>
      <c r="K958" s="112" t="s">
        <v>35</v>
      </c>
      <c r="L958" s="110">
        <v>0</v>
      </c>
      <c r="M958" s="227">
        <v>0</v>
      </c>
      <c r="N958" s="227">
        <v>0</v>
      </c>
      <c r="O958" s="47">
        <v>162.39099999999999</v>
      </c>
      <c r="P958" s="375"/>
      <c r="Q958" s="388">
        <f t="shared" si="336"/>
        <v>162.39099999999999</v>
      </c>
      <c r="R958" s="340"/>
    </row>
    <row r="959" spans="1:18" ht="38.25">
      <c r="A959" s="496"/>
      <c r="B959" s="492"/>
      <c r="C959" s="480"/>
      <c r="D959" s="480"/>
      <c r="E959" s="480"/>
      <c r="F959" s="480"/>
      <c r="G959" s="480"/>
      <c r="H959" s="480"/>
      <c r="I959" s="117" t="s">
        <v>82</v>
      </c>
      <c r="J959" s="494"/>
      <c r="K959" s="112" t="s">
        <v>89</v>
      </c>
      <c r="L959" s="110">
        <v>0</v>
      </c>
      <c r="M959" s="227">
        <v>0</v>
      </c>
      <c r="N959" s="227">
        <v>0</v>
      </c>
      <c r="O959" s="227">
        <v>0</v>
      </c>
      <c r="P959" s="379"/>
      <c r="Q959" s="388">
        <f t="shared" si="336"/>
        <v>0</v>
      </c>
      <c r="R959" s="340"/>
    </row>
    <row r="960" spans="1:18" ht="38.25">
      <c r="A960" s="496"/>
      <c r="B960" s="492"/>
      <c r="C960" s="480"/>
      <c r="D960" s="480"/>
      <c r="E960" s="480"/>
      <c r="F960" s="480"/>
      <c r="G960" s="480"/>
      <c r="H960" s="480"/>
      <c r="I960" s="117" t="s">
        <v>18</v>
      </c>
      <c r="J960" s="494"/>
      <c r="K960" s="112" t="s">
        <v>17</v>
      </c>
      <c r="L960" s="110">
        <v>0</v>
      </c>
      <c r="M960" s="227">
        <v>0</v>
      </c>
      <c r="N960" s="227">
        <v>0</v>
      </c>
      <c r="O960" s="227">
        <v>0</v>
      </c>
      <c r="P960" s="379"/>
      <c r="Q960" s="388">
        <f t="shared" si="336"/>
        <v>0</v>
      </c>
      <c r="R960" s="340"/>
    </row>
    <row r="961" spans="1:18" s="5" customFormat="1" ht="25.5">
      <c r="A961" s="496"/>
      <c r="B961" s="492"/>
      <c r="C961" s="480"/>
      <c r="D961" s="480"/>
      <c r="E961" s="480"/>
      <c r="F961" s="480"/>
      <c r="G961" s="480"/>
      <c r="H961" s="480"/>
      <c r="I961" s="116" t="s">
        <v>86</v>
      </c>
      <c r="J961" s="494"/>
      <c r="K961" s="113" t="s">
        <v>99</v>
      </c>
      <c r="L961" s="347">
        <f>L962+L963+L964</f>
        <v>0</v>
      </c>
      <c r="M961" s="41">
        <v>0</v>
      </c>
      <c r="N961" s="41">
        <f t="shared" ref="N961:O961" si="352">N962+N963+N964</f>
        <v>3332.9110000000001</v>
      </c>
      <c r="O961" s="41">
        <f t="shared" si="352"/>
        <v>12.492000000000001</v>
      </c>
      <c r="P961" s="459"/>
      <c r="Q961" s="388">
        <f t="shared" si="336"/>
        <v>3345.4030000000002</v>
      </c>
      <c r="R961" s="37"/>
    </row>
    <row r="962" spans="1:18" s="5" customFormat="1">
      <c r="A962" s="496"/>
      <c r="B962" s="492"/>
      <c r="C962" s="480"/>
      <c r="D962" s="480"/>
      <c r="E962" s="480"/>
      <c r="F962" s="480"/>
      <c r="G962" s="480"/>
      <c r="H962" s="480"/>
      <c r="I962" s="117" t="s">
        <v>16</v>
      </c>
      <c r="J962" s="494"/>
      <c r="K962" s="112" t="s">
        <v>12</v>
      </c>
      <c r="L962" s="118">
        <v>0</v>
      </c>
      <c r="M962" s="47">
        <v>0</v>
      </c>
      <c r="N962" s="47">
        <v>13.348000000000001</v>
      </c>
      <c r="O962" s="47">
        <v>12.492000000000001</v>
      </c>
      <c r="P962" s="47"/>
      <c r="Q962" s="85">
        <f t="shared" si="336"/>
        <v>25.840000000000003</v>
      </c>
      <c r="R962" s="37"/>
    </row>
    <row r="963" spans="1:18" s="5" customFormat="1" ht="25.5">
      <c r="A963" s="496"/>
      <c r="B963" s="492"/>
      <c r="C963" s="480"/>
      <c r="D963" s="480"/>
      <c r="E963" s="480"/>
      <c r="F963" s="480"/>
      <c r="G963" s="480"/>
      <c r="H963" s="480"/>
      <c r="I963" s="117" t="s">
        <v>29</v>
      </c>
      <c r="J963" s="494"/>
      <c r="K963" s="112" t="s">
        <v>35</v>
      </c>
      <c r="L963" s="118">
        <v>0</v>
      </c>
      <c r="M963" s="47">
        <v>0</v>
      </c>
      <c r="N963" s="47">
        <v>936.05</v>
      </c>
      <c r="O963" s="41">
        <v>0</v>
      </c>
      <c r="P963" s="435"/>
      <c r="Q963" s="85">
        <f t="shared" si="336"/>
        <v>936.05</v>
      </c>
      <c r="R963" s="37"/>
    </row>
    <row r="964" spans="1:18" ht="38.25">
      <c r="A964" s="496"/>
      <c r="B964" s="492"/>
      <c r="C964" s="480"/>
      <c r="D964" s="480"/>
      <c r="E964" s="480"/>
      <c r="F964" s="480"/>
      <c r="G964" s="480"/>
      <c r="H964" s="480"/>
      <c r="I964" s="117" t="s">
        <v>54</v>
      </c>
      <c r="J964" s="494"/>
      <c r="K964" s="112" t="s">
        <v>48</v>
      </c>
      <c r="L964" s="118">
        <v>0</v>
      </c>
      <c r="M964" s="47">
        <v>0</v>
      </c>
      <c r="N964" s="227">
        <v>2383.5129999999999</v>
      </c>
      <c r="O964" s="68">
        <v>0</v>
      </c>
      <c r="P964" s="68"/>
      <c r="Q964" s="85">
        <f t="shared" si="336"/>
        <v>2383.5129999999999</v>
      </c>
      <c r="R964" s="340"/>
    </row>
    <row r="965" spans="1:18" s="5" customFormat="1" ht="38.25">
      <c r="A965" s="496"/>
      <c r="B965" s="492"/>
      <c r="C965" s="480"/>
      <c r="D965" s="480"/>
      <c r="E965" s="480"/>
      <c r="F965" s="480"/>
      <c r="G965" s="480"/>
      <c r="H965" s="480"/>
      <c r="I965" s="116" t="s">
        <v>176</v>
      </c>
      <c r="J965" s="494"/>
      <c r="K965" s="113" t="s">
        <v>102</v>
      </c>
      <c r="L965" s="347">
        <f>L966</f>
        <v>0</v>
      </c>
      <c r="M965" s="41">
        <v>0</v>
      </c>
      <c r="N965" s="41">
        <f t="shared" ref="N965" si="353">N966</f>
        <v>48.634</v>
      </c>
      <c r="O965" s="41">
        <f>O966</f>
        <v>0</v>
      </c>
      <c r="P965" s="435"/>
      <c r="Q965" s="85">
        <f t="shared" si="336"/>
        <v>48.634</v>
      </c>
      <c r="R965" s="37"/>
    </row>
    <row r="966" spans="1:18">
      <c r="A966" s="496"/>
      <c r="B966" s="492"/>
      <c r="C966" s="480"/>
      <c r="D966" s="480"/>
      <c r="E966" s="480"/>
      <c r="F966" s="480"/>
      <c r="G966" s="480"/>
      <c r="H966" s="480"/>
      <c r="I966" s="122" t="s">
        <v>16</v>
      </c>
      <c r="J966" s="494"/>
      <c r="K966" s="112" t="s">
        <v>12</v>
      </c>
      <c r="L966" s="118">
        <v>0</v>
      </c>
      <c r="M966" s="47">
        <v>0</v>
      </c>
      <c r="N966" s="47">
        <v>48.634</v>
      </c>
      <c r="O966" s="47">
        <v>0</v>
      </c>
      <c r="P966" s="47"/>
      <c r="Q966" s="85">
        <f t="shared" si="336"/>
        <v>48.634</v>
      </c>
      <c r="R966" s="340"/>
    </row>
    <row r="967" spans="1:18" ht="63.75">
      <c r="A967" s="496"/>
      <c r="B967" s="492"/>
      <c r="C967" s="480"/>
      <c r="D967" s="480"/>
      <c r="E967" s="480"/>
      <c r="F967" s="480"/>
      <c r="G967" s="480"/>
      <c r="H967" s="480"/>
      <c r="I967" s="128" t="s">
        <v>159</v>
      </c>
      <c r="J967" s="494"/>
      <c r="K967" s="113" t="s">
        <v>151</v>
      </c>
      <c r="L967" s="347">
        <f>L969+L968+L970+L971</f>
        <v>0</v>
      </c>
      <c r="M967" s="41">
        <v>0</v>
      </c>
      <c r="N967" s="41">
        <f t="shared" ref="N967:O967" si="354">N969+N968+N970+N971</f>
        <v>680.95399999999995</v>
      </c>
      <c r="O967" s="41">
        <f t="shared" si="354"/>
        <v>799.39599999999996</v>
      </c>
      <c r="P967" s="435"/>
      <c r="Q967" s="85">
        <f t="shared" si="336"/>
        <v>1480.35</v>
      </c>
      <c r="R967" s="340"/>
    </row>
    <row r="968" spans="1:18">
      <c r="A968" s="496"/>
      <c r="B968" s="492"/>
      <c r="C968" s="480"/>
      <c r="D968" s="480"/>
      <c r="E968" s="480"/>
      <c r="F968" s="480"/>
      <c r="G968" s="480"/>
      <c r="H968" s="480"/>
      <c r="I968" s="117" t="s">
        <v>16</v>
      </c>
      <c r="J968" s="494"/>
      <c r="K968" s="112" t="s">
        <v>12</v>
      </c>
      <c r="L968" s="83">
        <v>0</v>
      </c>
      <c r="M968" s="35">
        <v>0</v>
      </c>
      <c r="N968" s="35">
        <v>0</v>
      </c>
      <c r="O968" s="35">
        <v>0</v>
      </c>
      <c r="P968" s="35"/>
      <c r="Q968" s="85">
        <f t="shared" si="336"/>
        <v>0</v>
      </c>
      <c r="R968" s="340"/>
    </row>
    <row r="969" spans="1:18" ht="25.5">
      <c r="A969" s="496"/>
      <c r="B969" s="492"/>
      <c r="C969" s="480"/>
      <c r="D969" s="480"/>
      <c r="E969" s="480"/>
      <c r="F969" s="480"/>
      <c r="G969" s="480"/>
      <c r="H969" s="480"/>
      <c r="I969" s="122" t="s">
        <v>29</v>
      </c>
      <c r="J969" s="494"/>
      <c r="K969" s="112" t="s">
        <v>35</v>
      </c>
      <c r="L969" s="83">
        <v>0</v>
      </c>
      <c r="M969" s="35">
        <v>0</v>
      </c>
      <c r="N969" s="47">
        <v>680.95399999999995</v>
      </c>
      <c r="O969" s="47">
        <v>799.39599999999996</v>
      </c>
      <c r="P969" s="47"/>
      <c r="Q969" s="85">
        <f t="shared" si="336"/>
        <v>1480.35</v>
      </c>
      <c r="R969" s="340"/>
    </row>
    <row r="970" spans="1:18" ht="38.25">
      <c r="A970" s="496"/>
      <c r="B970" s="492"/>
      <c r="C970" s="480"/>
      <c r="D970" s="480"/>
      <c r="E970" s="480"/>
      <c r="F970" s="480"/>
      <c r="G970" s="480"/>
      <c r="H970" s="480"/>
      <c r="I970" s="122" t="s">
        <v>54</v>
      </c>
      <c r="J970" s="494"/>
      <c r="K970" s="112" t="s">
        <v>48</v>
      </c>
      <c r="L970" s="83">
        <v>0</v>
      </c>
      <c r="M970" s="35">
        <v>0</v>
      </c>
      <c r="N970" s="35">
        <v>0</v>
      </c>
      <c r="O970" s="35">
        <v>0</v>
      </c>
      <c r="P970" s="35"/>
      <c r="Q970" s="85">
        <f t="shared" si="336"/>
        <v>0</v>
      </c>
      <c r="R970" s="340"/>
    </row>
    <row r="971" spans="1:18" ht="38.25">
      <c r="A971" s="496"/>
      <c r="B971" s="492"/>
      <c r="C971" s="480"/>
      <c r="D971" s="480"/>
      <c r="E971" s="480"/>
      <c r="F971" s="480"/>
      <c r="G971" s="480"/>
      <c r="H971" s="480"/>
      <c r="I971" s="122" t="s">
        <v>18</v>
      </c>
      <c r="J971" s="494"/>
      <c r="K971" s="112" t="s">
        <v>17</v>
      </c>
      <c r="L971" s="83">
        <v>0</v>
      </c>
      <c r="M971" s="35">
        <v>0</v>
      </c>
      <c r="N971" s="35">
        <v>0</v>
      </c>
      <c r="O971" s="35">
        <v>0</v>
      </c>
      <c r="P971" s="35"/>
      <c r="Q971" s="85">
        <f t="shared" si="336"/>
        <v>0</v>
      </c>
      <c r="R971" s="340"/>
    </row>
    <row r="972" spans="1:18" ht="51">
      <c r="A972" s="496"/>
      <c r="B972" s="492"/>
      <c r="C972" s="480"/>
      <c r="D972" s="480"/>
      <c r="E972" s="480"/>
      <c r="F972" s="480"/>
      <c r="G972" s="480"/>
      <c r="H972" s="480"/>
      <c r="I972" s="128" t="s">
        <v>87</v>
      </c>
      <c r="J972" s="494"/>
      <c r="K972" s="113" t="s">
        <v>119</v>
      </c>
      <c r="L972" s="347">
        <f>L973+L974</f>
        <v>0</v>
      </c>
      <c r="M972" s="41">
        <v>0</v>
      </c>
      <c r="N972" s="41">
        <f t="shared" ref="N972:O972" si="355">N973+N974</f>
        <v>187.53800000000001</v>
      </c>
      <c r="O972" s="41">
        <f t="shared" si="355"/>
        <v>10.855</v>
      </c>
      <c r="P972" s="435"/>
      <c r="Q972" s="85">
        <f t="shared" si="336"/>
        <v>198.393</v>
      </c>
      <c r="R972" s="340"/>
    </row>
    <row r="973" spans="1:18" ht="25.5">
      <c r="A973" s="496"/>
      <c r="B973" s="492"/>
      <c r="C973" s="480"/>
      <c r="D973" s="480"/>
      <c r="E973" s="480"/>
      <c r="F973" s="480"/>
      <c r="G973" s="480"/>
      <c r="H973" s="480"/>
      <c r="I973" s="122" t="s">
        <v>29</v>
      </c>
      <c r="J973" s="494"/>
      <c r="K973" s="112" t="s">
        <v>35</v>
      </c>
      <c r="L973" s="83">
        <v>0</v>
      </c>
      <c r="M973" s="35">
        <v>0</v>
      </c>
      <c r="N973" s="35">
        <v>0</v>
      </c>
      <c r="O973" s="47">
        <v>10.855</v>
      </c>
      <c r="P973" s="47"/>
      <c r="Q973" s="85">
        <f t="shared" si="336"/>
        <v>10.855</v>
      </c>
      <c r="R973" s="340"/>
    </row>
    <row r="974" spans="1:18" ht="38.25">
      <c r="A974" s="496"/>
      <c r="B974" s="492"/>
      <c r="C974" s="480"/>
      <c r="D974" s="480"/>
      <c r="E974" s="480"/>
      <c r="F974" s="480"/>
      <c r="G974" s="480"/>
      <c r="H974" s="480"/>
      <c r="I974" s="117" t="s">
        <v>54</v>
      </c>
      <c r="J974" s="494"/>
      <c r="K974" s="112" t="s">
        <v>48</v>
      </c>
      <c r="L974" s="83">
        <v>0</v>
      </c>
      <c r="M974" s="35">
        <v>0</v>
      </c>
      <c r="N974" s="47">
        <v>187.53800000000001</v>
      </c>
      <c r="O974" s="35">
        <v>0</v>
      </c>
      <c r="P974" s="35"/>
      <c r="Q974" s="85">
        <f t="shared" si="336"/>
        <v>187.53800000000001</v>
      </c>
      <c r="R974" s="340"/>
    </row>
    <row r="975" spans="1:18">
      <c r="A975" s="495">
        <v>23</v>
      </c>
      <c r="B975" s="491" t="s">
        <v>422</v>
      </c>
      <c r="C975" s="480"/>
      <c r="D975" s="480"/>
      <c r="E975" s="480"/>
      <c r="F975" s="480"/>
      <c r="G975" s="480"/>
      <c r="H975" s="480"/>
      <c r="I975" s="201" t="s">
        <v>13</v>
      </c>
      <c r="J975" s="476">
        <v>492</v>
      </c>
      <c r="K975" s="10"/>
      <c r="L975" s="15">
        <f>L976+L981</f>
        <v>0</v>
      </c>
      <c r="M975" s="15">
        <v>0</v>
      </c>
      <c r="N975" s="15">
        <f t="shared" ref="N975:O975" si="356">N976+N981</f>
        <v>497.30599999999998</v>
      </c>
      <c r="O975" s="15">
        <f t="shared" si="356"/>
        <v>752.32500000000005</v>
      </c>
      <c r="P975" s="15"/>
      <c r="Q975" s="15">
        <f>L975+N975+M975+O975</f>
        <v>1249.6310000000001</v>
      </c>
      <c r="R975" s="340"/>
    </row>
    <row r="976" spans="1:18" ht="25.5">
      <c r="A976" s="496"/>
      <c r="B976" s="492"/>
      <c r="C976" s="480"/>
      <c r="D976" s="480"/>
      <c r="E976" s="480"/>
      <c r="F976" s="480"/>
      <c r="G976" s="480"/>
      <c r="H976" s="480"/>
      <c r="I976" s="116" t="s">
        <v>80</v>
      </c>
      <c r="J976" s="477"/>
      <c r="K976" s="113" t="s">
        <v>92</v>
      </c>
      <c r="L976" s="85">
        <f>L977+L978+L979+L980</f>
        <v>0</v>
      </c>
      <c r="M976" s="36">
        <v>0</v>
      </c>
      <c r="N976" s="36">
        <f t="shared" ref="N976:O976" si="357">N977+N978+N979+N980</f>
        <v>497.30599999999998</v>
      </c>
      <c r="O976" s="36">
        <f t="shared" si="357"/>
        <v>641.59900000000005</v>
      </c>
      <c r="P976" s="36"/>
      <c r="Q976" s="36">
        <f t="shared" ref="Q976:Q981" si="358">L976+N976+M976+O976</f>
        <v>1138.905</v>
      </c>
      <c r="R976" s="340"/>
    </row>
    <row r="977" spans="1:18" ht="25.5">
      <c r="A977" s="496"/>
      <c r="B977" s="492"/>
      <c r="C977" s="480"/>
      <c r="D977" s="480"/>
      <c r="E977" s="480"/>
      <c r="F977" s="480"/>
      <c r="G977" s="480"/>
      <c r="H977" s="480"/>
      <c r="I977" s="117" t="s">
        <v>114</v>
      </c>
      <c r="J977" s="477"/>
      <c r="K977" s="112" t="s">
        <v>11</v>
      </c>
      <c r="L977" s="83">
        <v>0</v>
      </c>
      <c r="M977" s="35">
        <v>0</v>
      </c>
      <c r="N977" s="35">
        <v>0</v>
      </c>
      <c r="O977" s="47">
        <v>0</v>
      </c>
      <c r="P977" s="47"/>
      <c r="Q977" s="36">
        <f t="shared" si="358"/>
        <v>0</v>
      </c>
      <c r="R977" s="340"/>
    </row>
    <row r="978" spans="1:18">
      <c r="A978" s="496"/>
      <c r="B978" s="492"/>
      <c r="C978" s="480"/>
      <c r="D978" s="480"/>
      <c r="E978" s="480"/>
      <c r="F978" s="480"/>
      <c r="G978" s="480"/>
      <c r="H978" s="480"/>
      <c r="I978" s="117" t="s">
        <v>16</v>
      </c>
      <c r="J978" s="477"/>
      <c r="K978" s="112" t="s">
        <v>12</v>
      </c>
      <c r="L978" s="83">
        <v>0</v>
      </c>
      <c r="M978" s="35">
        <v>0</v>
      </c>
      <c r="N978" s="35">
        <v>497.30599999999998</v>
      </c>
      <c r="O978" s="47">
        <v>641.59900000000005</v>
      </c>
      <c r="P978" s="47"/>
      <c r="Q978" s="36">
        <f t="shared" si="358"/>
        <v>1138.905</v>
      </c>
      <c r="R978" s="340"/>
    </row>
    <row r="979" spans="1:18" ht="38.25">
      <c r="A979" s="496"/>
      <c r="B979" s="492"/>
      <c r="C979" s="480"/>
      <c r="D979" s="480"/>
      <c r="E979" s="480"/>
      <c r="F979" s="480"/>
      <c r="G979" s="480"/>
      <c r="H979" s="480"/>
      <c r="I979" s="117" t="s">
        <v>636</v>
      </c>
      <c r="J979" s="477"/>
      <c r="K979" s="112" t="s">
        <v>88</v>
      </c>
      <c r="L979" s="83">
        <v>0</v>
      </c>
      <c r="M979" s="35">
        <v>0</v>
      </c>
      <c r="N979" s="35">
        <v>0</v>
      </c>
      <c r="O979" s="47">
        <v>0</v>
      </c>
      <c r="P979" s="47"/>
      <c r="Q979" s="36">
        <f t="shared" si="358"/>
        <v>0</v>
      </c>
      <c r="R979" s="340"/>
    </row>
    <row r="980" spans="1:18" ht="38.25">
      <c r="A980" s="496"/>
      <c r="B980" s="492"/>
      <c r="C980" s="480"/>
      <c r="D980" s="480"/>
      <c r="E980" s="480"/>
      <c r="F980" s="480"/>
      <c r="G980" s="480"/>
      <c r="H980" s="480"/>
      <c r="I980" s="122" t="s">
        <v>18</v>
      </c>
      <c r="J980" s="477"/>
      <c r="K980" s="112" t="s">
        <v>17</v>
      </c>
      <c r="L980" s="83">
        <v>0</v>
      </c>
      <c r="M980" s="35">
        <v>0</v>
      </c>
      <c r="N980" s="35">
        <v>0</v>
      </c>
      <c r="O980" s="47">
        <v>0</v>
      </c>
      <c r="P980" s="47"/>
      <c r="Q980" s="36">
        <f t="shared" si="358"/>
        <v>0</v>
      </c>
      <c r="R980" s="340"/>
    </row>
    <row r="981" spans="1:18" ht="38.25">
      <c r="A981" s="496"/>
      <c r="B981" s="492"/>
      <c r="C981" s="480"/>
      <c r="D981" s="480"/>
      <c r="E981" s="480"/>
      <c r="F981" s="480"/>
      <c r="G981" s="480"/>
      <c r="H981" s="480"/>
      <c r="I981" s="116" t="s">
        <v>60</v>
      </c>
      <c r="J981" s="477"/>
      <c r="K981" s="113" t="s">
        <v>63</v>
      </c>
      <c r="L981" s="85">
        <f>L982</f>
        <v>0</v>
      </c>
      <c r="M981" s="36">
        <v>0</v>
      </c>
      <c r="N981" s="36">
        <f t="shared" ref="N981:O981" si="359">N982</f>
        <v>0</v>
      </c>
      <c r="O981" s="36">
        <f t="shared" si="359"/>
        <v>110.726</v>
      </c>
      <c r="P981" s="36"/>
      <c r="Q981" s="36">
        <f t="shared" si="358"/>
        <v>110.726</v>
      </c>
      <c r="R981" s="340"/>
    </row>
    <row r="982" spans="1:18">
      <c r="A982" s="498"/>
      <c r="B982" s="492"/>
      <c r="C982" s="480"/>
      <c r="D982" s="480"/>
      <c r="E982" s="480"/>
      <c r="F982" s="480"/>
      <c r="G982" s="480"/>
      <c r="H982" s="480"/>
      <c r="I982" s="117" t="s">
        <v>16</v>
      </c>
      <c r="J982" s="477"/>
      <c r="K982" s="112" t="s">
        <v>12</v>
      </c>
      <c r="L982" s="83">
        <v>0</v>
      </c>
      <c r="M982" s="35">
        <v>0</v>
      </c>
      <c r="N982" s="35">
        <v>0</v>
      </c>
      <c r="O982" s="47">
        <v>110.726</v>
      </c>
      <c r="P982" s="47"/>
      <c r="Q982" s="36">
        <f>L982+N982+M982+O982</f>
        <v>110.726</v>
      </c>
      <c r="R982" s="340"/>
    </row>
    <row r="983" spans="1:18" ht="15" customHeight="1">
      <c r="A983" s="476">
        <v>24</v>
      </c>
      <c r="B983" s="491" t="s">
        <v>228</v>
      </c>
      <c r="C983" s="480"/>
      <c r="D983" s="480"/>
      <c r="E983" s="480"/>
      <c r="F983" s="480"/>
      <c r="G983" s="480"/>
      <c r="H983" s="480"/>
      <c r="I983" s="201" t="s">
        <v>13</v>
      </c>
      <c r="J983" s="493">
        <v>459</v>
      </c>
      <c r="K983" s="10"/>
      <c r="L983" s="15">
        <f>L984+L989+L991+L994+L996</f>
        <v>0</v>
      </c>
      <c r="M983" s="15">
        <f t="shared" ref="M983:Q983" si="360">M984+M989+M991+M994+M996</f>
        <v>0</v>
      </c>
      <c r="N983" s="15">
        <f t="shared" si="360"/>
        <v>595.899</v>
      </c>
      <c r="O983" s="15">
        <f t="shared" si="360"/>
        <v>282.70999999999998</v>
      </c>
      <c r="P983" s="15"/>
      <c r="Q983" s="15">
        <f t="shared" si="360"/>
        <v>878.60900000000004</v>
      </c>
      <c r="R983" s="340"/>
    </row>
    <row r="984" spans="1:18" ht="102">
      <c r="A984" s="477"/>
      <c r="B984" s="492"/>
      <c r="C984" s="480"/>
      <c r="D984" s="480"/>
      <c r="E984" s="480"/>
      <c r="F984" s="480"/>
      <c r="G984" s="480"/>
      <c r="H984" s="480"/>
      <c r="I984" s="116" t="s">
        <v>161</v>
      </c>
      <c r="J984" s="494"/>
      <c r="K984" s="113" t="s">
        <v>10</v>
      </c>
      <c r="L984" s="347">
        <f>L985+L986+L987+L988</f>
        <v>0</v>
      </c>
      <c r="M984" s="41">
        <v>0</v>
      </c>
      <c r="N984" s="41">
        <f t="shared" ref="N984:O984" si="361">N985+N986+N987+N988</f>
        <v>63.883000000000003</v>
      </c>
      <c r="O984" s="41">
        <f t="shared" si="361"/>
        <v>68.611000000000004</v>
      </c>
      <c r="P984" s="435"/>
      <c r="Q984" s="36">
        <f>L984+M984+N984+O984</f>
        <v>132.494</v>
      </c>
      <c r="R984" s="340"/>
    </row>
    <row r="985" spans="1:18" ht="25.5">
      <c r="A985" s="477"/>
      <c r="B985" s="492"/>
      <c r="C985" s="480"/>
      <c r="D985" s="480"/>
      <c r="E985" s="480"/>
      <c r="F985" s="480"/>
      <c r="G985" s="480"/>
      <c r="H985" s="480"/>
      <c r="I985" s="117" t="s">
        <v>114</v>
      </c>
      <c r="J985" s="494"/>
      <c r="K985" s="112" t="s">
        <v>11</v>
      </c>
      <c r="L985" s="118">
        <v>0</v>
      </c>
      <c r="M985" s="47">
        <v>0</v>
      </c>
      <c r="N985" s="47">
        <v>0</v>
      </c>
      <c r="O985" s="47">
        <v>0</v>
      </c>
      <c r="P985" s="47"/>
      <c r="Q985" s="36">
        <f>L985+M985+N985+O985</f>
        <v>0</v>
      </c>
      <c r="R985" s="340"/>
    </row>
    <row r="986" spans="1:18">
      <c r="A986" s="477"/>
      <c r="B986" s="492"/>
      <c r="C986" s="480"/>
      <c r="D986" s="480"/>
      <c r="E986" s="480"/>
      <c r="F986" s="480"/>
      <c r="G986" s="480"/>
      <c r="H986" s="480"/>
      <c r="I986" s="117" t="s">
        <v>16</v>
      </c>
      <c r="J986" s="494"/>
      <c r="K986" s="112" t="s">
        <v>12</v>
      </c>
      <c r="L986" s="200">
        <v>0</v>
      </c>
      <c r="M986" s="373">
        <v>0</v>
      </c>
      <c r="N986" s="373">
        <v>63.883000000000003</v>
      </c>
      <c r="O986" s="365">
        <v>68.611000000000004</v>
      </c>
      <c r="P986" s="439"/>
      <c r="Q986" s="36">
        <f t="shared" ref="Q986:Q998" si="362">L986+M986+N986+O986</f>
        <v>132.494</v>
      </c>
      <c r="R986" s="340"/>
    </row>
    <row r="987" spans="1:18" ht="38.25">
      <c r="A987" s="477"/>
      <c r="B987" s="492"/>
      <c r="C987" s="480"/>
      <c r="D987" s="480"/>
      <c r="E987" s="480"/>
      <c r="F987" s="480"/>
      <c r="G987" s="480"/>
      <c r="H987" s="480"/>
      <c r="I987" s="117" t="s">
        <v>634</v>
      </c>
      <c r="J987" s="494"/>
      <c r="K987" s="112" t="s">
        <v>24</v>
      </c>
      <c r="L987" s="118">
        <v>0</v>
      </c>
      <c r="M987" s="47">
        <v>0</v>
      </c>
      <c r="N987" s="47">
        <v>0</v>
      </c>
      <c r="O987" s="47">
        <v>0</v>
      </c>
      <c r="P987" s="47"/>
      <c r="Q987" s="36">
        <f t="shared" si="362"/>
        <v>0</v>
      </c>
      <c r="R987" s="340"/>
    </row>
    <row r="988" spans="1:18" ht="38.25">
      <c r="A988" s="477"/>
      <c r="B988" s="492"/>
      <c r="C988" s="480"/>
      <c r="D988" s="480"/>
      <c r="E988" s="480"/>
      <c r="F988" s="480"/>
      <c r="G988" s="480"/>
      <c r="H988" s="480"/>
      <c r="I988" s="122" t="s">
        <v>18</v>
      </c>
      <c r="J988" s="494"/>
      <c r="K988" s="112" t="s">
        <v>17</v>
      </c>
      <c r="L988" s="118">
        <v>0</v>
      </c>
      <c r="M988" s="47">
        <v>0</v>
      </c>
      <c r="N988" s="47">
        <v>0</v>
      </c>
      <c r="O988" s="47">
        <v>0</v>
      </c>
      <c r="P988" s="47"/>
      <c r="Q988" s="36">
        <f t="shared" si="362"/>
        <v>0</v>
      </c>
      <c r="R988" s="340"/>
    </row>
    <row r="989" spans="1:18" ht="38.25">
      <c r="A989" s="477"/>
      <c r="B989" s="492"/>
      <c r="C989" s="480"/>
      <c r="D989" s="480"/>
      <c r="E989" s="480"/>
      <c r="F989" s="480"/>
      <c r="G989" s="480"/>
      <c r="H989" s="480"/>
      <c r="I989" s="116" t="s">
        <v>163</v>
      </c>
      <c r="J989" s="494"/>
      <c r="K989" s="113" t="s">
        <v>38</v>
      </c>
      <c r="L989" s="347">
        <f>L990</f>
        <v>0</v>
      </c>
      <c r="M989" s="41">
        <v>0</v>
      </c>
      <c r="N989" s="41">
        <f>N990</f>
        <v>3.4449999999999998</v>
      </c>
      <c r="O989" s="41">
        <f>O990</f>
        <v>73.391000000000005</v>
      </c>
      <c r="P989" s="435"/>
      <c r="Q989" s="36">
        <f t="shared" si="362"/>
        <v>76.835999999999999</v>
      </c>
      <c r="R989" s="340"/>
    </row>
    <row r="990" spans="1:18">
      <c r="A990" s="477"/>
      <c r="B990" s="492"/>
      <c r="C990" s="480"/>
      <c r="D990" s="480"/>
      <c r="E990" s="480"/>
      <c r="F990" s="480"/>
      <c r="G990" s="480"/>
      <c r="H990" s="480"/>
      <c r="I990" s="117" t="s">
        <v>16</v>
      </c>
      <c r="J990" s="494"/>
      <c r="K990" s="112" t="s">
        <v>12</v>
      </c>
      <c r="L990" s="119">
        <v>0</v>
      </c>
      <c r="M990" s="370">
        <v>0</v>
      </c>
      <c r="N990" s="47">
        <v>3.4449999999999998</v>
      </c>
      <c r="O990" s="370">
        <v>73.391000000000005</v>
      </c>
      <c r="P990" s="439"/>
      <c r="Q990" s="36">
        <f t="shared" si="362"/>
        <v>76.835999999999999</v>
      </c>
      <c r="R990" s="340"/>
    </row>
    <row r="991" spans="1:18" s="3" customFormat="1" ht="38.25">
      <c r="A991" s="477"/>
      <c r="B991" s="492"/>
      <c r="C991" s="480"/>
      <c r="D991" s="480"/>
      <c r="E991" s="480"/>
      <c r="F991" s="480"/>
      <c r="G991" s="480"/>
      <c r="H991" s="480"/>
      <c r="I991" s="116" t="s">
        <v>141</v>
      </c>
      <c r="J991" s="494"/>
      <c r="K991" s="113" t="s">
        <v>92</v>
      </c>
      <c r="L991" s="347">
        <f>L992</f>
        <v>0</v>
      </c>
      <c r="M991" s="41">
        <v>0</v>
      </c>
      <c r="N991" s="41">
        <f>N992</f>
        <v>77.625</v>
      </c>
      <c r="O991" s="41">
        <f>O992</f>
        <v>99.683999999999997</v>
      </c>
      <c r="P991" s="435"/>
      <c r="Q991" s="36">
        <f t="shared" si="362"/>
        <v>177.309</v>
      </c>
      <c r="R991" s="340"/>
    </row>
    <row r="992" spans="1:18" s="3" customFormat="1" ht="25.5">
      <c r="A992" s="477"/>
      <c r="B992" s="492"/>
      <c r="C992" s="480"/>
      <c r="D992" s="480"/>
      <c r="E992" s="480"/>
      <c r="F992" s="480"/>
      <c r="G992" s="480"/>
      <c r="H992" s="480"/>
      <c r="I992" s="117" t="s">
        <v>142</v>
      </c>
      <c r="J992" s="494"/>
      <c r="K992" s="112" t="s">
        <v>45</v>
      </c>
      <c r="L992" s="118">
        <v>0</v>
      </c>
      <c r="M992" s="47">
        <v>0</v>
      </c>
      <c r="N992" s="227">
        <v>77.625</v>
      </c>
      <c r="O992" s="47">
        <v>99.683999999999997</v>
      </c>
      <c r="P992" s="47"/>
      <c r="Q992" s="36">
        <f t="shared" si="362"/>
        <v>177.309</v>
      </c>
      <c r="R992" s="340"/>
    </row>
    <row r="993" spans="1:18" s="3" customFormat="1" ht="38.25" hidden="1">
      <c r="A993" s="477"/>
      <c r="B993" s="492"/>
      <c r="C993" s="480"/>
      <c r="D993" s="480"/>
      <c r="E993" s="480"/>
      <c r="F993" s="480"/>
      <c r="G993" s="480"/>
      <c r="H993" s="480"/>
      <c r="I993" s="117" t="s">
        <v>164</v>
      </c>
      <c r="J993" s="494"/>
      <c r="K993" s="112" t="s">
        <v>24</v>
      </c>
      <c r="L993" s="118"/>
      <c r="M993" s="47"/>
      <c r="N993" s="227"/>
      <c r="O993" s="227"/>
      <c r="P993" s="227"/>
      <c r="Q993" s="36">
        <f t="shared" si="362"/>
        <v>0</v>
      </c>
      <c r="R993" s="340"/>
    </row>
    <row r="994" spans="1:18" s="3" customFormat="1" ht="89.25">
      <c r="A994" s="477"/>
      <c r="B994" s="492"/>
      <c r="C994" s="480"/>
      <c r="D994" s="480"/>
      <c r="E994" s="480"/>
      <c r="F994" s="480"/>
      <c r="G994" s="480"/>
      <c r="H994" s="480"/>
      <c r="I994" s="116" t="s">
        <v>106</v>
      </c>
      <c r="J994" s="494"/>
      <c r="K994" s="113" t="s">
        <v>90</v>
      </c>
      <c r="L994" s="347">
        <f>L995</f>
        <v>0</v>
      </c>
      <c r="M994" s="41">
        <v>0</v>
      </c>
      <c r="N994" s="41">
        <f>N995</f>
        <v>403.79</v>
      </c>
      <c r="O994" s="41">
        <f>O995</f>
        <v>0.30099999999999999</v>
      </c>
      <c r="P994" s="435"/>
      <c r="Q994" s="36">
        <f t="shared" si="362"/>
        <v>404.09100000000001</v>
      </c>
      <c r="R994" s="340"/>
    </row>
    <row r="995" spans="1:18" s="3" customFormat="1">
      <c r="A995" s="477"/>
      <c r="B995" s="492"/>
      <c r="C995" s="480"/>
      <c r="D995" s="480"/>
      <c r="E995" s="480"/>
      <c r="F995" s="480"/>
      <c r="G995" s="480"/>
      <c r="H995" s="480"/>
      <c r="I995" s="117" t="s">
        <v>16</v>
      </c>
      <c r="J995" s="494"/>
      <c r="K995" s="112" t="s">
        <v>12</v>
      </c>
      <c r="L995" s="118">
        <v>0</v>
      </c>
      <c r="M995" s="47">
        <v>0</v>
      </c>
      <c r="N995" s="47">
        <v>403.79</v>
      </c>
      <c r="O995" s="47">
        <v>0.30099999999999999</v>
      </c>
      <c r="P995" s="47"/>
      <c r="Q995" s="36">
        <f t="shared" si="362"/>
        <v>404.09100000000001</v>
      </c>
      <c r="R995" s="340"/>
    </row>
    <row r="996" spans="1:18" s="3" customFormat="1" ht="38.25">
      <c r="A996" s="477"/>
      <c r="B996" s="492"/>
      <c r="C996" s="480"/>
      <c r="D996" s="480"/>
      <c r="E996" s="480"/>
      <c r="F996" s="480"/>
      <c r="G996" s="480"/>
      <c r="H996" s="480"/>
      <c r="I996" s="116" t="s">
        <v>107</v>
      </c>
      <c r="J996" s="494"/>
      <c r="K996" s="113" t="s">
        <v>112</v>
      </c>
      <c r="L996" s="347">
        <f>L997</f>
        <v>0</v>
      </c>
      <c r="M996" s="41">
        <v>0</v>
      </c>
      <c r="N996" s="41">
        <f>N997</f>
        <v>47.155999999999999</v>
      </c>
      <c r="O996" s="41">
        <f>O997</f>
        <v>40.722999999999999</v>
      </c>
      <c r="P996" s="435"/>
      <c r="Q996" s="36">
        <f t="shared" si="362"/>
        <v>87.878999999999991</v>
      </c>
      <c r="R996" s="340"/>
    </row>
    <row r="997" spans="1:18" s="3" customFormat="1">
      <c r="A997" s="477"/>
      <c r="B997" s="492"/>
      <c r="C997" s="480"/>
      <c r="D997" s="480"/>
      <c r="E997" s="480"/>
      <c r="F997" s="480"/>
      <c r="G997" s="480"/>
      <c r="H997" s="480"/>
      <c r="I997" s="117" t="s">
        <v>16</v>
      </c>
      <c r="J997" s="494"/>
      <c r="K997" s="112" t="s">
        <v>12</v>
      </c>
      <c r="L997" s="118">
        <v>0</v>
      </c>
      <c r="M997" s="47">
        <v>0</v>
      </c>
      <c r="N997" s="47">
        <v>47.155999999999999</v>
      </c>
      <c r="O997" s="47">
        <v>40.722999999999999</v>
      </c>
      <c r="P997" s="47"/>
      <c r="Q997" s="36">
        <f t="shared" si="362"/>
        <v>87.878999999999991</v>
      </c>
      <c r="R997" s="340"/>
    </row>
    <row r="998" spans="1:18" s="3" customFormat="1" ht="89.25" hidden="1">
      <c r="A998" s="477"/>
      <c r="B998" s="492"/>
      <c r="C998" s="480"/>
      <c r="D998" s="480"/>
      <c r="E998" s="480"/>
      <c r="F998" s="480"/>
      <c r="G998" s="480"/>
      <c r="H998" s="480"/>
      <c r="I998" s="117" t="s">
        <v>108</v>
      </c>
      <c r="J998" s="494"/>
      <c r="K998" s="112" t="s">
        <v>49</v>
      </c>
      <c r="L998" s="144"/>
      <c r="M998" s="377"/>
      <c r="N998" s="360"/>
      <c r="O998" s="361"/>
      <c r="P998" s="361"/>
      <c r="Q998" s="357">
        <f t="shared" si="362"/>
        <v>0</v>
      </c>
      <c r="R998" s="340"/>
    </row>
    <row r="999" spans="1:18" s="3" customFormat="1" ht="25.5" hidden="1">
      <c r="A999" s="477"/>
      <c r="B999" s="492"/>
      <c r="C999" s="480"/>
      <c r="D999" s="480"/>
      <c r="E999" s="480"/>
      <c r="F999" s="480"/>
      <c r="G999" s="480"/>
      <c r="H999" s="480"/>
      <c r="I999" s="117" t="s">
        <v>114</v>
      </c>
      <c r="J999" s="494"/>
      <c r="K999" s="112" t="s">
        <v>11</v>
      </c>
      <c r="L999" s="83"/>
      <c r="M999" s="47"/>
      <c r="N999" s="359"/>
      <c r="O999" s="359"/>
      <c r="P999" s="359"/>
      <c r="Q999" s="357" t="e">
        <f>#REF!+L999+M999+N999+O999</f>
        <v>#REF!</v>
      </c>
      <c r="R999" s="340"/>
    </row>
    <row r="1000" spans="1:18" s="3" customFormat="1" hidden="1">
      <c r="A1000" s="477"/>
      <c r="B1000" s="492"/>
      <c r="C1000" s="480"/>
      <c r="D1000" s="480"/>
      <c r="E1000" s="480"/>
      <c r="F1000" s="480"/>
      <c r="G1000" s="480"/>
      <c r="H1000" s="480"/>
      <c r="I1000" s="117" t="s">
        <v>16</v>
      </c>
      <c r="J1000" s="494"/>
      <c r="K1000" s="112" t="s">
        <v>12</v>
      </c>
      <c r="L1000" s="83"/>
      <c r="M1000" s="47"/>
      <c r="N1000" s="358"/>
      <c r="O1000" s="360"/>
      <c r="P1000" s="360"/>
      <c r="Q1000" s="357" t="e">
        <f>#REF!+L1000+M1000+N1000+O1000</f>
        <v>#REF!</v>
      </c>
      <c r="R1000" s="340"/>
    </row>
    <row r="1001" spans="1:18" s="3" customFormat="1" ht="38.25" hidden="1">
      <c r="A1001" s="478"/>
      <c r="B1001" s="499"/>
      <c r="C1001" s="480"/>
      <c r="D1001" s="480"/>
      <c r="E1001" s="480"/>
      <c r="F1001" s="480"/>
      <c r="G1001" s="480"/>
      <c r="H1001" s="480"/>
      <c r="I1001" s="117" t="s">
        <v>18</v>
      </c>
      <c r="J1001" s="500"/>
      <c r="K1001" s="112" t="s">
        <v>17</v>
      </c>
      <c r="L1001" s="83"/>
      <c r="M1001" s="47"/>
      <c r="N1001" s="359"/>
      <c r="O1001" s="359"/>
      <c r="P1001" s="359"/>
      <c r="Q1001" s="357" t="e">
        <f>#REF!+L1001+M1001+N1001+O1001</f>
        <v>#REF!</v>
      </c>
      <c r="R1001" s="340"/>
    </row>
    <row r="1002" spans="1:18" s="3" customFormat="1" ht="11.25" customHeight="1">
      <c r="A1002" s="495">
        <v>25</v>
      </c>
      <c r="B1002" s="491" t="s">
        <v>229</v>
      </c>
      <c r="C1002" s="480"/>
      <c r="D1002" s="480"/>
      <c r="E1002" s="480"/>
      <c r="F1002" s="480"/>
      <c r="G1002" s="480"/>
      <c r="H1002" s="480"/>
      <c r="I1002" s="201" t="s">
        <v>13</v>
      </c>
      <c r="J1002" s="476">
        <v>469</v>
      </c>
      <c r="K1002" s="10"/>
      <c r="L1002" s="15">
        <f>+L1003+L1008</f>
        <v>0</v>
      </c>
      <c r="M1002" s="15">
        <v>0</v>
      </c>
      <c r="N1002" s="15">
        <f>+N1003+N1008</f>
        <v>34.548000000000002</v>
      </c>
      <c r="O1002" s="15">
        <f>+O1003+O1008</f>
        <v>33.328000000000003</v>
      </c>
      <c r="P1002" s="15"/>
      <c r="Q1002" s="15">
        <f>L1002+M1002+N1002+O1002</f>
        <v>67.876000000000005</v>
      </c>
      <c r="R1002" s="340"/>
    </row>
    <row r="1003" spans="1:18" s="3" customFormat="1" ht="51">
      <c r="A1003" s="496"/>
      <c r="B1003" s="492"/>
      <c r="C1003" s="480"/>
      <c r="D1003" s="480"/>
      <c r="E1003" s="480"/>
      <c r="F1003" s="480"/>
      <c r="G1003" s="480"/>
      <c r="H1003" s="480"/>
      <c r="I1003" s="116" t="s">
        <v>165</v>
      </c>
      <c r="J1003" s="477"/>
      <c r="K1003" s="113" t="s">
        <v>10</v>
      </c>
      <c r="L1003" s="347">
        <f>L1004+L1005+L1006+L1007</f>
        <v>0</v>
      </c>
      <c r="M1003" s="41">
        <v>0</v>
      </c>
      <c r="N1003" s="41">
        <f t="shared" ref="N1003:O1003" si="363">N1004+N1005+N1006+N1007</f>
        <v>33.618000000000002</v>
      </c>
      <c r="O1003" s="41">
        <f t="shared" si="363"/>
        <v>33.328000000000003</v>
      </c>
      <c r="P1003" s="435"/>
      <c r="Q1003" s="36">
        <f>L1003+M1003+N1003+O1003</f>
        <v>66.945999999999998</v>
      </c>
      <c r="R1003" s="340"/>
    </row>
    <row r="1004" spans="1:18" s="3" customFormat="1" ht="25.5">
      <c r="A1004" s="496"/>
      <c r="B1004" s="492"/>
      <c r="C1004" s="480"/>
      <c r="D1004" s="480"/>
      <c r="E1004" s="480"/>
      <c r="F1004" s="480"/>
      <c r="G1004" s="480"/>
      <c r="H1004" s="480"/>
      <c r="I1004" s="117" t="s">
        <v>114</v>
      </c>
      <c r="J1004" s="477"/>
      <c r="K1004" s="112" t="s">
        <v>11</v>
      </c>
      <c r="L1004" s="118">
        <v>0</v>
      </c>
      <c r="M1004" s="47">
        <v>0</v>
      </c>
      <c r="N1004" s="47">
        <v>0</v>
      </c>
      <c r="O1004" s="47">
        <v>0</v>
      </c>
      <c r="P1004" s="47"/>
      <c r="Q1004" s="36">
        <f t="shared" ref="Q1004:Q1009" si="364">L1004+M1004+N1004+O1004</f>
        <v>0</v>
      </c>
      <c r="R1004" s="340"/>
    </row>
    <row r="1005" spans="1:18" s="3" customFormat="1">
      <c r="A1005" s="496"/>
      <c r="B1005" s="492"/>
      <c r="C1005" s="480"/>
      <c r="D1005" s="480"/>
      <c r="E1005" s="480"/>
      <c r="F1005" s="480"/>
      <c r="G1005" s="480"/>
      <c r="H1005" s="480"/>
      <c r="I1005" s="117" t="s">
        <v>16</v>
      </c>
      <c r="J1005" s="477"/>
      <c r="K1005" s="112" t="s">
        <v>12</v>
      </c>
      <c r="L1005" s="83">
        <v>0</v>
      </c>
      <c r="M1005" s="374">
        <v>0</v>
      </c>
      <c r="N1005" s="374">
        <v>33.618000000000002</v>
      </c>
      <c r="O1005" s="365">
        <v>33.328000000000003</v>
      </c>
      <c r="P1005" s="439"/>
      <c r="Q1005" s="36">
        <f t="shared" si="364"/>
        <v>66.945999999999998</v>
      </c>
      <c r="R1005" s="340"/>
    </row>
    <row r="1006" spans="1:18" s="3" customFormat="1" ht="38.25">
      <c r="A1006" s="496"/>
      <c r="B1006" s="492"/>
      <c r="C1006" s="480"/>
      <c r="D1006" s="480"/>
      <c r="E1006" s="480"/>
      <c r="F1006" s="480"/>
      <c r="G1006" s="480"/>
      <c r="H1006" s="480"/>
      <c r="I1006" s="117" t="s">
        <v>638</v>
      </c>
      <c r="J1006" s="477"/>
      <c r="K1006" s="112" t="s">
        <v>90</v>
      </c>
      <c r="L1006" s="118">
        <v>0</v>
      </c>
      <c r="M1006" s="47">
        <v>0</v>
      </c>
      <c r="N1006" s="47">
        <v>0</v>
      </c>
      <c r="O1006" s="47">
        <v>0</v>
      </c>
      <c r="P1006" s="47"/>
      <c r="Q1006" s="36">
        <f t="shared" si="364"/>
        <v>0</v>
      </c>
      <c r="R1006" s="340"/>
    </row>
    <row r="1007" spans="1:18" s="3" customFormat="1" ht="38.25">
      <c r="A1007" s="496"/>
      <c r="B1007" s="492"/>
      <c r="C1007" s="480"/>
      <c r="D1007" s="480"/>
      <c r="E1007" s="480"/>
      <c r="F1007" s="480"/>
      <c r="G1007" s="480"/>
      <c r="H1007" s="480"/>
      <c r="I1007" s="117" t="s">
        <v>18</v>
      </c>
      <c r="J1007" s="477"/>
      <c r="K1007" s="112" t="s">
        <v>17</v>
      </c>
      <c r="L1007" s="118">
        <v>0</v>
      </c>
      <c r="M1007" s="47">
        <v>0</v>
      </c>
      <c r="N1007" s="47">
        <v>0</v>
      </c>
      <c r="O1007" s="47">
        <v>0</v>
      </c>
      <c r="P1007" s="47"/>
      <c r="Q1007" s="36">
        <f t="shared" si="364"/>
        <v>0</v>
      </c>
      <c r="R1007" s="340"/>
    </row>
    <row r="1008" spans="1:18" s="3" customFormat="1" ht="25.5">
      <c r="A1008" s="496"/>
      <c r="B1008" s="492"/>
      <c r="C1008" s="480"/>
      <c r="D1008" s="480"/>
      <c r="E1008" s="480"/>
      <c r="F1008" s="480"/>
      <c r="G1008" s="480"/>
      <c r="H1008" s="480"/>
      <c r="I1008" s="116" t="s">
        <v>25</v>
      </c>
      <c r="J1008" s="477"/>
      <c r="K1008" s="113" t="s">
        <v>43</v>
      </c>
      <c r="L1008" s="347">
        <f>SUM(L1009:L1009)</f>
        <v>0</v>
      </c>
      <c r="M1008" s="41">
        <v>0</v>
      </c>
      <c r="N1008" s="41">
        <f t="shared" ref="N1008" si="365">SUM(N1009:N1009)</f>
        <v>0.93</v>
      </c>
      <c r="O1008" s="41">
        <f>O1009</f>
        <v>0</v>
      </c>
      <c r="P1008" s="435"/>
      <c r="Q1008" s="36">
        <f t="shared" si="364"/>
        <v>0.93</v>
      </c>
      <c r="R1008" s="340"/>
    </row>
    <row r="1009" spans="1:18" s="3" customFormat="1">
      <c r="A1009" s="498"/>
      <c r="B1009" s="499"/>
      <c r="C1009" s="480"/>
      <c r="D1009" s="480"/>
      <c r="E1009" s="480"/>
      <c r="F1009" s="480"/>
      <c r="G1009" s="480"/>
      <c r="H1009" s="480"/>
      <c r="I1009" s="117" t="s">
        <v>16</v>
      </c>
      <c r="J1009" s="478"/>
      <c r="K1009" s="112" t="s">
        <v>12</v>
      </c>
      <c r="L1009" s="83">
        <v>0</v>
      </c>
      <c r="M1009" s="370">
        <v>0</v>
      </c>
      <c r="N1009" s="370">
        <v>0.93</v>
      </c>
      <c r="O1009" s="365">
        <v>0</v>
      </c>
      <c r="P1009" s="439"/>
      <c r="Q1009" s="36">
        <f t="shared" si="364"/>
        <v>0.93</v>
      </c>
      <c r="R1009" s="340"/>
    </row>
    <row r="1010" spans="1:18" s="3" customFormat="1" ht="15" customHeight="1">
      <c r="A1010" s="495">
        <v>26</v>
      </c>
      <c r="B1010" s="491" t="s">
        <v>230</v>
      </c>
      <c r="C1010" s="480"/>
      <c r="D1010" s="480"/>
      <c r="E1010" s="480"/>
      <c r="F1010" s="480"/>
      <c r="G1010" s="480"/>
      <c r="H1010" s="480"/>
      <c r="I1010" s="201" t="s">
        <v>13</v>
      </c>
      <c r="J1010" s="493">
        <v>472</v>
      </c>
      <c r="K1010" s="10"/>
      <c r="L1010" s="15">
        <f>L1011+L1017+L1022+L1024+L1026+L1028+L1032+L1035+L1030</f>
        <v>0</v>
      </c>
      <c r="M1010" s="15">
        <v>0</v>
      </c>
      <c r="N1010" s="15">
        <f>N1011+N1017+N1022+N1024+N1026+N1028+N1032+N1035+N1030</f>
        <v>606.11699999999996</v>
      </c>
      <c r="O1010" s="15">
        <f>O1011+O1017+O1022+O1024+O1026+O1028+O1032+O1035+O1030</f>
        <v>4545.5470000000005</v>
      </c>
      <c r="P1010" s="15"/>
      <c r="Q1010" s="15">
        <f>L1010+M1010+N1010+O1010</f>
        <v>5151.6640000000007</v>
      </c>
      <c r="R1010" s="340"/>
    </row>
    <row r="1011" spans="1:18" s="3" customFormat="1" ht="51">
      <c r="A1011" s="496"/>
      <c r="B1011" s="492"/>
      <c r="C1011" s="480"/>
      <c r="D1011" s="480"/>
      <c r="E1011" s="480"/>
      <c r="F1011" s="480"/>
      <c r="G1011" s="480"/>
      <c r="H1011" s="480"/>
      <c r="I1011" s="116" t="s">
        <v>113</v>
      </c>
      <c r="J1011" s="494"/>
      <c r="K1011" s="113" t="s">
        <v>10</v>
      </c>
      <c r="L1011" s="347">
        <f>L1013+L1014+L1012+L1015+L1016</f>
        <v>0</v>
      </c>
      <c r="M1011" s="41">
        <v>0</v>
      </c>
      <c r="N1011" s="41">
        <f t="shared" ref="N1011:O1011" si="366">N1013+N1014+N1012+N1015+N1016</f>
        <v>114.595</v>
      </c>
      <c r="O1011" s="41">
        <f t="shared" si="366"/>
        <v>81.88</v>
      </c>
      <c r="P1011" s="435"/>
      <c r="Q1011" s="36">
        <f>L1011+M1011+N1011+O1011</f>
        <v>196.47499999999999</v>
      </c>
      <c r="R1011" s="340"/>
    </row>
    <row r="1012" spans="1:18" s="3" customFormat="1" ht="25.5">
      <c r="A1012" s="496"/>
      <c r="B1012" s="492"/>
      <c r="C1012" s="480"/>
      <c r="D1012" s="480"/>
      <c r="E1012" s="480"/>
      <c r="F1012" s="480"/>
      <c r="G1012" s="480"/>
      <c r="H1012" s="480"/>
      <c r="I1012" s="117" t="s">
        <v>114</v>
      </c>
      <c r="J1012" s="494"/>
      <c r="K1012" s="112" t="s">
        <v>11</v>
      </c>
      <c r="L1012" s="118">
        <v>0</v>
      </c>
      <c r="M1012" s="47">
        <v>0</v>
      </c>
      <c r="N1012" s="47">
        <v>0</v>
      </c>
      <c r="O1012" s="47">
        <v>0</v>
      </c>
      <c r="P1012" s="47"/>
      <c r="Q1012" s="36">
        <f t="shared" ref="Q1012:Q1053" si="367">L1012+M1012+N1012+O1012</f>
        <v>0</v>
      </c>
      <c r="R1012" s="340"/>
    </row>
    <row r="1013" spans="1:18" s="3" customFormat="1" ht="10.5" customHeight="1">
      <c r="A1013" s="496"/>
      <c r="B1013" s="492"/>
      <c r="C1013" s="480"/>
      <c r="D1013" s="480"/>
      <c r="E1013" s="480"/>
      <c r="F1013" s="480"/>
      <c r="G1013" s="480"/>
      <c r="H1013" s="480"/>
      <c r="I1013" s="117" t="s">
        <v>16</v>
      </c>
      <c r="J1013" s="494"/>
      <c r="K1013" s="112" t="s">
        <v>12</v>
      </c>
      <c r="L1013" s="143">
        <v>0</v>
      </c>
      <c r="M1013" s="377">
        <v>0</v>
      </c>
      <c r="N1013" s="372">
        <v>96.629000000000005</v>
      </c>
      <c r="O1013" s="365">
        <v>81.88</v>
      </c>
      <c r="P1013" s="439"/>
      <c r="Q1013" s="36">
        <f t="shared" si="367"/>
        <v>178.50900000000001</v>
      </c>
      <c r="R1013" s="340"/>
    </row>
    <row r="1014" spans="1:18" s="3" customFormat="1" ht="25.5">
      <c r="A1014" s="496"/>
      <c r="B1014" s="492"/>
      <c r="C1014" s="480"/>
      <c r="D1014" s="480"/>
      <c r="E1014" s="480"/>
      <c r="F1014" s="480"/>
      <c r="G1014" s="480"/>
      <c r="H1014" s="480"/>
      <c r="I1014" s="117" t="s">
        <v>29</v>
      </c>
      <c r="J1014" s="494"/>
      <c r="K1014" s="197" t="s">
        <v>35</v>
      </c>
      <c r="L1014" s="83">
        <v>0</v>
      </c>
      <c r="M1014" s="47">
        <v>0</v>
      </c>
      <c r="N1014" s="227">
        <v>17.966000000000001</v>
      </c>
      <c r="O1014" s="227">
        <v>0</v>
      </c>
      <c r="P1014" s="227"/>
      <c r="Q1014" s="36">
        <f t="shared" si="367"/>
        <v>17.966000000000001</v>
      </c>
      <c r="R1014" s="340"/>
    </row>
    <row r="1015" spans="1:18" s="3" customFormat="1" ht="51">
      <c r="A1015" s="496"/>
      <c r="B1015" s="492"/>
      <c r="C1015" s="480"/>
      <c r="D1015" s="480"/>
      <c r="E1015" s="480"/>
      <c r="F1015" s="480"/>
      <c r="G1015" s="480"/>
      <c r="H1015" s="480"/>
      <c r="I1015" s="117" t="s">
        <v>639</v>
      </c>
      <c r="J1015" s="494"/>
      <c r="K1015" s="197" t="s">
        <v>640</v>
      </c>
      <c r="L1015" s="118">
        <v>0</v>
      </c>
      <c r="M1015" s="47">
        <v>0</v>
      </c>
      <c r="N1015" s="47">
        <v>0</v>
      </c>
      <c r="O1015" s="47">
        <v>0</v>
      </c>
      <c r="P1015" s="47"/>
      <c r="Q1015" s="36">
        <f t="shared" si="367"/>
        <v>0</v>
      </c>
      <c r="R1015" s="340"/>
    </row>
    <row r="1016" spans="1:18" s="3" customFormat="1" ht="38.25">
      <c r="A1016" s="496"/>
      <c r="B1016" s="492"/>
      <c r="C1016" s="480"/>
      <c r="D1016" s="480"/>
      <c r="E1016" s="480"/>
      <c r="F1016" s="480"/>
      <c r="G1016" s="480"/>
      <c r="H1016" s="480"/>
      <c r="I1016" s="117" t="s">
        <v>18</v>
      </c>
      <c r="J1016" s="494"/>
      <c r="K1016" s="197" t="s">
        <v>17</v>
      </c>
      <c r="L1016" s="118">
        <v>0</v>
      </c>
      <c r="M1016" s="47">
        <v>0</v>
      </c>
      <c r="N1016" s="47">
        <v>0</v>
      </c>
      <c r="O1016" s="47">
        <v>0</v>
      </c>
      <c r="P1016" s="47"/>
      <c r="Q1016" s="36">
        <f t="shared" si="367"/>
        <v>0</v>
      </c>
      <c r="R1016" s="340"/>
    </row>
    <row r="1017" spans="1:18" s="3" customFormat="1" ht="38.25">
      <c r="A1017" s="496"/>
      <c r="B1017" s="492"/>
      <c r="C1017" s="480"/>
      <c r="D1017" s="480"/>
      <c r="E1017" s="480"/>
      <c r="F1017" s="480"/>
      <c r="G1017" s="480"/>
      <c r="H1017" s="480"/>
      <c r="I1017" s="116" t="s">
        <v>84</v>
      </c>
      <c r="J1017" s="494"/>
      <c r="K1017" s="113" t="s">
        <v>43</v>
      </c>
      <c r="L1017" s="347">
        <f>L1019+L1020+L1021</f>
        <v>0</v>
      </c>
      <c r="M1017" s="41">
        <v>0</v>
      </c>
      <c r="N1017" s="41">
        <f t="shared" ref="N1017:O1017" si="368">N1019+N1020+N1021</f>
        <v>32.433999999999997</v>
      </c>
      <c r="O1017" s="41">
        <f t="shared" si="368"/>
        <v>176.416</v>
      </c>
      <c r="P1017" s="435"/>
      <c r="Q1017" s="36">
        <f t="shared" si="367"/>
        <v>208.85</v>
      </c>
      <c r="R1017" s="340"/>
    </row>
    <row r="1018" spans="1:18" s="3" customFormat="1" ht="25.5" hidden="1" customHeight="1">
      <c r="A1018" s="496"/>
      <c r="B1018" s="492"/>
      <c r="C1018" s="480"/>
      <c r="D1018" s="480"/>
      <c r="E1018" s="480"/>
      <c r="F1018" s="480"/>
      <c r="G1018" s="480"/>
      <c r="H1018" s="480"/>
      <c r="I1018" s="117" t="s">
        <v>114</v>
      </c>
      <c r="J1018" s="494"/>
      <c r="K1018" s="112" t="s">
        <v>11</v>
      </c>
      <c r="L1018" s="83"/>
      <c r="M1018" s="47"/>
      <c r="N1018" s="385"/>
      <c r="O1018" s="47"/>
      <c r="P1018" s="47"/>
      <c r="Q1018" s="36">
        <f t="shared" si="367"/>
        <v>0</v>
      </c>
      <c r="R1018" s="340"/>
    </row>
    <row r="1019" spans="1:18" s="3" customFormat="1">
      <c r="A1019" s="496"/>
      <c r="B1019" s="492"/>
      <c r="C1019" s="480"/>
      <c r="D1019" s="480"/>
      <c r="E1019" s="480"/>
      <c r="F1019" s="480"/>
      <c r="G1019" s="480"/>
      <c r="H1019" s="480"/>
      <c r="I1019" s="117" t="s">
        <v>16</v>
      </c>
      <c r="J1019" s="494"/>
      <c r="K1019" s="112" t="s">
        <v>12</v>
      </c>
      <c r="L1019" s="83">
        <v>0</v>
      </c>
      <c r="M1019" s="35">
        <v>0</v>
      </c>
      <c r="N1019" s="387">
        <v>9</v>
      </c>
      <c r="O1019" s="375">
        <v>28.891999999999999</v>
      </c>
      <c r="P1019" s="375"/>
      <c r="Q1019" s="36">
        <f t="shared" si="367"/>
        <v>37.891999999999996</v>
      </c>
      <c r="R1019" s="340"/>
    </row>
    <row r="1020" spans="1:18" s="3" customFormat="1" ht="23.25" customHeight="1">
      <c r="A1020" s="496"/>
      <c r="B1020" s="492"/>
      <c r="C1020" s="480"/>
      <c r="D1020" s="480"/>
      <c r="E1020" s="480"/>
      <c r="F1020" s="480"/>
      <c r="G1020" s="480"/>
      <c r="H1020" s="480"/>
      <c r="I1020" s="117" t="s">
        <v>29</v>
      </c>
      <c r="J1020" s="494"/>
      <c r="K1020" s="197" t="s">
        <v>35</v>
      </c>
      <c r="L1020" s="83">
        <v>0</v>
      </c>
      <c r="M1020" s="35">
        <v>0</v>
      </c>
      <c r="N1020" s="47">
        <v>23.434000000000001</v>
      </c>
      <c r="O1020" s="47">
        <v>147.524</v>
      </c>
      <c r="P1020" s="47"/>
      <c r="Q1020" s="36">
        <f t="shared" si="367"/>
        <v>170.958</v>
      </c>
      <c r="R1020" s="340"/>
    </row>
    <row r="1021" spans="1:18" s="3" customFormat="1" ht="23.25" customHeight="1">
      <c r="A1021" s="496"/>
      <c r="B1021" s="492"/>
      <c r="C1021" s="480"/>
      <c r="D1021" s="480"/>
      <c r="E1021" s="480"/>
      <c r="F1021" s="480"/>
      <c r="G1021" s="480"/>
      <c r="H1021" s="480"/>
      <c r="I1021" s="117" t="s">
        <v>54</v>
      </c>
      <c r="J1021" s="494"/>
      <c r="K1021" s="197" t="s">
        <v>48</v>
      </c>
      <c r="L1021" s="83">
        <v>0</v>
      </c>
      <c r="M1021" s="35">
        <v>0</v>
      </c>
      <c r="N1021" s="47">
        <v>0</v>
      </c>
      <c r="O1021" s="47">
        <v>0</v>
      </c>
      <c r="P1021" s="47"/>
      <c r="Q1021" s="36">
        <f t="shared" si="367"/>
        <v>0</v>
      </c>
      <c r="R1021" s="340"/>
    </row>
    <row r="1022" spans="1:18" s="3" customFormat="1">
      <c r="A1022" s="496"/>
      <c r="B1022" s="492"/>
      <c r="C1022" s="480"/>
      <c r="D1022" s="480"/>
      <c r="E1022" s="480"/>
      <c r="F1022" s="480"/>
      <c r="G1022" s="480"/>
      <c r="H1022" s="480"/>
      <c r="I1022" s="117"/>
      <c r="J1022" s="494"/>
      <c r="K1022" s="113" t="s">
        <v>39</v>
      </c>
      <c r="L1022" s="85">
        <f>L1023</f>
        <v>0</v>
      </c>
      <c r="M1022" s="36">
        <v>0</v>
      </c>
      <c r="N1022" s="36">
        <f t="shared" ref="N1022:O1022" si="369">N1023</f>
        <v>0</v>
      </c>
      <c r="O1022" s="36">
        <f t="shared" si="369"/>
        <v>53.429000000000002</v>
      </c>
      <c r="P1022" s="36"/>
      <c r="Q1022" s="36">
        <f t="shared" si="367"/>
        <v>53.429000000000002</v>
      </c>
      <c r="R1022" s="340"/>
    </row>
    <row r="1023" spans="1:18" s="3" customFormat="1">
      <c r="A1023" s="496"/>
      <c r="B1023" s="492"/>
      <c r="C1023" s="480"/>
      <c r="D1023" s="480"/>
      <c r="E1023" s="480"/>
      <c r="F1023" s="480"/>
      <c r="G1023" s="480"/>
      <c r="H1023" s="480"/>
      <c r="I1023" s="117" t="s">
        <v>16</v>
      </c>
      <c r="J1023" s="494"/>
      <c r="K1023" s="112" t="s">
        <v>12</v>
      </c>
      <c r="L1023" s="83">
        <v>0</v>
      </c>
      <c r="M1023" s="35">
        <v>0</v>
      </c>
      <c r="N1023" s="35">
        <v>0</v>
      </c>
      <c r="O1023" s="47">
        <v>53.429000000000002</v>
      </c>
      <c r="P1023" s="47"/>
      <c r="Q1023" s="36">
        <f t="shared" si="367"/>
        <v>53.429000000000002</v>
      </c>
      <c r="R1023" s="340"/>
    </row>
    <row r="1024" spans="1:18" s="3" customFormat="1">
      <c r="A1024" s="496"/>
      <c r="B1024" s="492"/>
      <c r="C1024" s="480"/>
      <c r="D1024" s="480"/>
      <c r="E1024" s="480"/>
      <c r="F1024" s="480"/>
      <c r="G1024" s="480"/>
      <c r="H1024" s="480"/>
      <c r="I1024" s="116" t="s">
        <v>145</v>
      </c>
      <c r="J1024" s="494"/>
      <c r="K1024" s="113" t="s">
        <v>44</v>
      </c>
      <c r="L1024" s="85">
        <f>L1025</f>
        <v>0</v>
      </c>
      <c r="M1024" s="36">
        <v>0</v>
      </c>
      <c r="N1024" s="36">
        <f t="shared" ref="N1024:O1024" si="370">N1025</f>
        <v>11.451000000000001</v>
      </c>
      <c r="O1024" s="36">
        <f t="shared" si="370"/>
        <v>0</v>
      </c>
      <c r="P1024" s="36"/>
      <c r="Q1024" s="36">
        <f t="shared" si="367"/>
        <v>11.451000000000001</v>
      </c>
      <c r="R1024" s="340"/>
    </row>
    <row r="1025" spans="1:18" s="3" customFormat="1">
      <c r="A1025" s="496"/>
      <c r="B1025" s="492"/>
      <c r="C1025" s="480"/>
      <c r="D1025" s="480"/>
      <c r="E1025" s="480"/>
      <c r="F1025" s="480"/>
      <c r="G1025" s="480"/>
      <c r="H1025" s="480"/>
      <c r="I1025" s="117" t="s">
        <v>16</v>
      </c>
      <c r="J1025" s="494"/>
      <c r="K1025" s="112" t="s">
        <v>12</v>
      </c>
      <c r="L1025" s="83">
        <v>0</v>
      </c>
      <c r="M1025" s="35">
        <v>0</v>
      </c>
      <c r="N1025" s="227">
        <v>11.451000000000001</v>
      </c>
      <c r="O1025" s="227">
        <v>0</v>
      </c>
      <c r="P1025" s="227"/>
      <c r="Q1025" s="36">
        <f t="shared" si="367"/>
        <v>11.451000000000001</v>
      </c>
      <c r="R1025" s="340"/>
    </row>
    <row r="1026" spans="1:18" s="3" customFormat="1" ht="76.5">
      <c r="A1026" s="496"/>
      <c r="B1026" s="492"/>
      <c r="C1026" s="480"/>
      <c r="D1026" s="480"/>
      <c r="E1026" s="480"/>
      <c r="F1026" s="480"/>
      <c r="G1026" s="480"/>
      <c r="H1026" s="480"/>
      <c r="I1026" s="116" t="s">
        <v>116</v>
      </c>
      <c r="J1026" s="494"/>
      <c r="K1026" s="113" t="s">
        <v>45</v>
      </c>
      <c r="L1026" s="347">
        <f>L1027</f>
        <v>0</v>
      </c>
      <c r="M1026" s="41">
        <v>0</v>
      </c>
      <c r="N1026" s="41">
        <f t="shared" ref="N1026:O1026" si="371">N1027</f>
        <v>5.415</v>
      </c>
      <c r="O1026" s="41">
        <f t="shared" si="371"/>
        <v>7.798</v>
      </c>
      <c r="P1026" s="435"/>
      <c r="Q1026" s="36">
        <f t="shared" si="367"/>
        <v>13.213000000000001</v>
      </c>
      <c r="R1026" s="340"/>
    </row>
    <row r="1027" spans="1:18" s="3" customFormat="1">
      <c r="A1027" s="496"/>
      <c r="B1027" s="492"/>
      <c r="C1027" s="480"/>
      <c r="D1027" s="480"/>
      <c r="E1027" s="480"/>
      <c r="F1027" s="480"/>
      <c r="G1027" s="480"/>
      <c r="H1027" s="480"/>
      <c r="I1027" s="117" t="s">
        <v>16</v>
      </c>
      <c r="J1027" s="494"/>
      <c r="K1027" s="112" t="s">
        <v>12</v>
      </c>
      <c r="L1027" s="118">
        <v>0</v>
      </c>
      <c r="M1027" s="47">
        <v>0</v>
      </c>
      <c r="N1027" s="227">
        <v>5.415</v>
      </c>
      <c r="O1027" s="227">
        <v>7.798</v>
      </c>
      <c r="P1027" s="227"/>
      <c r="Q1027" s="36">
        <f t="shared" si="367"/>
        <v>13.213000000000001</v>
      </c>
      <c r="R1027" s="340"/>
    </row>
    <row r="1028" spans="1:18" s="3" customFormat="1" ht="25.5">
      <c r="A1028" s="496"/>
      <c r="B1028" s="492"/>
      <c r="C1028" s="480"/>
      <c r="D1028" s="480"/>
      <c r="E1028" s="480"/>
      <c r="F1028" s="480"/>
      <c r="G1028" s="480"/>
      <c r="H1028" s="480"/>
      <c r="I1028" s="116" t="s">
        <v>25</v>
      </c>
      <c r="J1028" s="494"/>
      <c r="K1028" s="113" t="s">
        <v>12</v>
      </c>
      <c r="L1028" s="347">
        <f>L1029</f>
        <v>0</v>
      </c>
      <c r="M1028" s="41">
        <v>0</v>
      </c>
      <c r="N1028" s="41">
        <f t="shared" ref="N1028:O1028" si="372">N1029</f>
        <v>0</v>
      </c>
      <c r="O1028" s="41">
        <f t="shared" si="372"/>
        <v>0.39</v>
      </c>
      <c r="P1028" s="435"/>
      <c r="Q1028" s="36">
        <f t="shared" si="367"/>
        <v>0.39</v>
      </c>
      <c r="R1028" s="340"/>
    </row>
    <row r="1029" spans="1:18" s="3" customFormat="1">
      <c r="A1029" s="496"/>
      <c r="B1029" s="492"/>
      <c r="C1029" s="480"/>
      <c r="D1029" s="480"/>
      <c r="E1029" s="480"/>
      <c r="F1029" s="480"/>
      <c r="G1029" s="480"/>
      <c r="H1029" s="480"/>
      <c r="I1029" s="117" t="s">
        <v>16</v>
      </c>
      <c r="J1029" s="494"/>
      <c r="K1029" s="112" t="s">
        <v>12</v>
      </c>
      <c r="L1029" s="118">
        <v>0</v>
      </c>
      <c r="M1029" s="47">
        <v>0</v>
      </c>
      <c r="N1029" s="47">
        <v>0</v>
      </c>
      <c r="O1029" s="47">
        <v>0.39</v>
      </c>
      <c r="P1029" s="47"/>
      <c r="Q1029" s="36">
        <f t="shared" si="367"/>
        <v>0.39</v>
      </c>
      <c r="R1029" s="340"/>
    </row>
    <row r="1030" spans="1:18" s="3" customFormat="1" ht="25.5">
      <c r="A1030" s="496"/>
      <c r="B1030" s="492"/>
      <c r="C1030" s="480"/>
      <c r="D1030" s="480"/>
      <c r="E1030" s="480"/>
      <c r="F1030" s="480"/>
      <c r="G1030" s="480"/>
      <c r="H1030" s="480"/>
      <c r="I1030" s="116" t="s">
        <v>641</v>
      </c>
      <c r="J1030" s="494"/>
      <c r="K1030" s="113" t="s">
        <v>417</v>
      </c>
      <c r="L1030" s="347">
        <f>L1031</f>
        <v>0</v>
      </c>
      <c r="M1030" s="41">
        <v>0</v>
      </c>
      <c r="N1030" s="41">
        <f t="shared" ref="N1030:O1030" si="373">N1031</f>
        <v>0</v>
      </c>
      <c r="O1030" s="41">
        <f t="shared" si="373"/>
        <v>50</v>
      </c>
      <c r="P1030" s="435"/>
      <c r="Q1030" s="36">
        <f t="shared" si="367"/>
        <v>50</v>
      </c>
      <c r="R1030" s="340"/>
    </row>
    <row r="1031" spans="1:18" s="3" customFormat="1">
      <c r="A1031" s="496"/>
      <c r="B1031" s="492"/>
      <c r="C1031" s="480"/>
      <c r="D1031" s="480"/>
      <c r="E1031" s="480"/>
      <c r="F1031" s="480"/>
      <c r="G1031" s="480"/>
      <c r="H1031" s="480"/>
      <c r="I1031" s="117" t="s">
        <v>16</v>
      </c>
      <c r="J1031" s="494"/>
      <c r="K1031" s="112" t="s">
        <v>12</v>
      </c>
      <c r="L1031" s="118">
        <v>0</v>
      </c>
      <c r="M1031" s="47">
        <v>0</v>
      </c>
      <c r="N1031" s="47">
        <v>0</v>
      </c>
      <c r="O1031" s="47">
        <v>50</v>
      </c>
      <c r="P1031" s="47"/>
      <c r="Q1031" s="36">
        <f t="shared" si="367"/>
        <v>50</v>
      </c>
      <c r="R1031" s="340"/>
    </row>
    <row r="1032" spans="1:18" s="3" customFormat="1" ht="51">
      <c r="A1032" s="496"/>
      <c r="B1032" s="492"/>
      <c r="C1032" s="480"/>
      <c r="D1032" s="480"/>
      <c r="E1032" s="480"/>
      <c r="F1032" s="480"/>
      <c r="G1032" s="480"/>
      <c r="H1032" s="480"/>
      <c r="I1032" s="116" t="s">
        <v>87</v>
      </c>
      <c r="J1032" s="494"/>
      <c r="K1032" s="113" t="s">
        <v>119</v>
      </c>
      <c r="L1032" s="347">
        <f>L1033+L1034</f>
        <v>0</v>
      </c>
      <c r="M1032" s="41">
        <v>0</v>
      </c>
      <c r="N1032" s="41">
        <f t="shared" ref="N1032:O1032" si="374">N1033+N1034</f>
        <v>442.22199999999998</v>
      </c>
      <c r="O1032" s="41">
        <f t="shared" si="374"/>
        <v>2085.1590000000001</v>
      </c>
      <c r="P1032" s="435"/>
      <c r="Q1032" s="36">
        <f t="shared" si="367"/>
        <v>2527.3810000000003</v>
      </c>
      <c r="R1032" s="340"/>
    </row>
    <row r="1033" spans="1:18" s="3" customFormat="1" ht="25.5">
      <c r="A1033" s="496"/>
      <c r="B1033" s="492"/>
      <c r="C1033" s="480"/>
      <c r="D1033" s="480"/>
      <c r="E1033" s="480"/>
      <c r="F1033" s="480"/>
      <c r="G1033" s="480"/>
      <c r="H1033" s="480"/>
      <c r="I1033" s="117" t="s">
        <v>29</v>
      </c>
      <c r="J1033" s="494"/>
      <c r="K1033" s="112" t="s">
        <v>35</v>
      </c>
      <c r="L1033" s="118">
        <v>0</v>
      </c>
      <c r="M1033" s="47">
        <v>0</v>
      </c>
      <c r="N1033" s="47">
        <v>0</v>
      </c>
      <c r="O1033" s="47">
        <v>236.45500000000001</v>
      </c>
      <c r="P1033" s="47"/>
      <c r="Q1033" s="36">
        <f t="shared" si="367"/>
        <v>236.45500000000001</v>
      </c>
      <c r="R1033" s="340"/>
    </row>
    <row r="1034" spans="1:18" s="3" customFormat="1" ht="38.25">
      <c r="A1034" s="496"/>
      <c r="B1034" s="492"/>
      <c r="C1034" s="480"/>
      <c r="D1034" s="480"/>
      <c r="E1034" s="480"/>
      <c r="F1034" s="480"/>
      <c r="G1034" s="480"/>
      <c r="H1034" s="480"/>
      <c r="I1034" s="117" t="s">
        <v>54</v>
      </c>
      <c r="J1034" s="494"/>
      <c r="K1034" s="112" t="s">
        <v>48</v>
      </c>
      <c r="L1034" s="118">
        <v>0</v>
      </c>
      <c r="M1034" s="47">
        <v>0</v>
      </c>
      <c r="N1034" s="227">
        <v>442.22199999999998</v>
      </c>
      <c r="O1034" s="365">
        <v>1848.704</v>
      </c>
      <c r="P1034" s="439"/>
      <c r="Q1034" s="36">
        <f t="shared" si="367"/>
        <v>2290.9259999999999</v>
      </c>
      <c r="R1034" s="340"/>
    </row>
    <row r="1035" spans="1:18" s="3" customFormat="1" ht="25.5">
      <c r="A1035" s="496"/>
      <c r="B1035" s="492"/>
      <c r="C1035" s="480"/>
      <c r="D1035" s="480"/>
      <c r="E1035" s="480"/>
      <c r="F1035" s="480"/>
      <c r="G1035" s="480"/>
      <c r="H1035" s="480"/>
      <c r="I1035" s="116" t="s">
        <v>147</v>
      </c>
      <c r="J1035" s="494"/>
      <c r="K1035" s="113" t="s">
        <v>120</v>
      </c>
      <c r="L1035" s="347">
        <f>L1036+L1037</f>
        <v>0</v>
      </c>
      <c r="M1035" s="41">
        <v>0</v>
      </c>
      <c r="N1035" s="41">
        <f t="shared" ref="N1035" si="375">N1036+N1037</f>
        <v>0</v>
      </c>
      <c r="O1035" s="41">
        <f>O1036+O1037+O1038</f>
        <v>2090.4749999999999</v>
      </c>
      <c r="P1035" s="435"/>
      <c r="Q1035" s="36">
        <f t="shared" si="367"/>
        <v>2090.4749999999999</v>
      </c>
      <c r="R1035" s="340"/>
    </row>
    <row r="1036" spans="1:18" s="3" customFormat="1" ht="25.5">
      <c r="A1036" s="496"/>
      <c r="B1036" s="492"/>
      <c r="C1036" s="480"/>
      <c r="D1036" s="480"/>
      <c r="E1036" s="480"/>
      <c r="F1036" s="480"/>
      <c r="G1036" s="480"/>
      <c r="H1036" s="480"/>
      <c r="I1036" s="117" t="s">
        <v>114</v>
      </c>
      <c r="J1036" s="494"/>
      <c r="K1036" s="112" t="s">
        <v>11</v>
      </c>
      <c r="L1036" s="118">
        <v>0</v>
      </c>
      <c r="M1036" s="47">
        <v>0</v>
      </c>
      <c r="N1036" s="47">
        <v>0</v>
      </c>
      <c r="O1036" s="47">
        <v>236.571</v>
      </c>
      <c r="P1036" s="47"/>
      <c r="Q1036" s="36">
        <f t="shared" si="367"/>
        <v>236.571</v>
      </c>
      <c r="R1036" s="340"/>
    </row>
    <row r="1037" spans="1:18" s="3" customFormat="1" ht="25.5">
      <c r="A1037" s="496"/>
      <c r="B1037" s="492"/>
      <c r="C1037" s="480"/>
      <c r="D1037" s="480"/>
      <c r="E1037" s="480"/>
      <c r="F1037" s="480"/>
      <c r="G1037" s="480"/>
      <c r="H1037" s="480"/>
      <c r="I1037" s="117" t="s">
        <v>29</v>
      </c>
      <c r="J1037" s="494"/>
      <c r="K1037" s="112" t="s">
        <v>35</v>
      </c>
      <c r="L1037" s="118">
        <v>0</v>
      </c>
      <c r="M1037" s="47">
        <v>0</v>
      </c>
      <c r="N1037" s="227">
        <v>0</v>
      </c>
      <c r="O1037" s="227">
        <v>103.946</v>
      </c>
      <c r="P1037" s="227"/>
      <c r="Q1037" s="36">
        <f t="shared" si="367"/>
        <v>103.946</v>
      </c>
      <c r="R1037" s="340"/>
    </row>
    <row r="1038" spans="1:18" s="3" customFormat="1" ht="45">
      <c r="A1038" s="363"/>
      <c r="B1038" s="362"/>
      <c r="C1038" s="480"/>
      <c r="D1038" s="480"/>
      <c r="E1038" s="480"/>
      <c r="F1038" s="480"/>
      <c r="G1038" s="480"/>
      <c r="H1038" s="480"/>
      <c r="I1038" s="386" t="s">
        <v>663</v>
      </c>
      <c r="J1038" s="367"/>
      <c r="K1038" s="112" t="s">
        <v>368</v>
      </c>
      <c r="L1038" s="118">
        <v>0</v>
      </c>
      <c r="M1038" s="47">
        <v>0</v>
      </c>
      <c r="N1038" s="227">
        <v>0</v>
      </c>
      <c r="O1038" s="227">
        <v>1749.9580000000001</v>
      </c>
      <c r="P1038" s="227"/>
      <c r="Q1038" s="52">
        <f>L1038+M1038+N1038+O1038</f>
        <v>1749.9580000000001</v>
      </c>
      <c r="R1038" s="364"/>
    </row>
    <row r="1039" spans="1:18" s="3" customFormat="1" ht="12.75" customHeight="1">
      <c r="A1039" s="495">
        <v>27</v>
      </c>
      <c r="B1039" s="491" t="s">
        <v>642</v>
      </c>
      <c r="C1039" s="480"/>
      <c r="D1039" s="480"/>
      <c r="E1039" s="480"/>
      <c r="F1039" s="480"/>
      <c r="G1039" s="480"/>
      <c r="H1039" s="480"/>
      <c r="I1039" s="14" t="s">
        <v>13</v>
      </c>
      <c r="J1039" s="497">
        <v>477</v>
      </c>
      <c r="K1039" s="142"/>
      <c r="L1039" s="15">
        <f>L1040+L1045+L1047+L1049+L1052</f>
        <v>0</v>
      </c>
      <c r="M1039" s="15">
        <f t="shared" ref="M1039:Q1039" si="376">M1040+M1045+M1047+M1049+M1052</f>
        <v>0</v>
      </c>
      <c r="N1039" s="15">
        <f t="shared" si="376"/>
        <v>115.324</v>
      </c>
      <c r="O1039" s="15">
        <f t="shared" si="376"/>
        <v>152.95600000000002</v>
      </c>
      <c r="P1039" s="15"/>
      <c r="Q1039" s="15">
        <f t="shared" si="376"/>
        <v>268.28000000000003</v>
      </c>
      <c r="R1039" s="340"/>
    </row>
    <row r="1040" spans="1:18" s="3" customFormat="1" ht="63.75">
      <c r="A1040" s="496"/>
      <c r="B1040" s="492"/>
      <c r="C1040" s="480"/>
      <c r="D1040" s="480"/>
      <c r="E1040" s="480"/>
      <c r="F1040" s="480"/>
      <c r="G1040" s="480"/>
      <c r="H1040" s="480"/>
      <c r="I1040" s="132" t="s">
        <v>643</v>
      </c>
      <c r="J1040" s="497"/>
      <c r="K1040" s="130" t="s">
        <v>10</v>
      </c>
      <c r="L1040" s="36">
        <f>L1041+L1042+L1043+L1044</f>
        <v>0</v>
      </c>
      <c r="M1040" s="36">
        <v>0</v>
      </c>
      <c r="N1040" s="36">
        <f t="shared" ref="N1040:O1040" si="377">N1041+N1042+N1043+N1044</f>
        <v>84.224000000000004</v>
      </c>
      <c r="O1040" s="36">
        <f t="shared" si="377"/>
        <v>125.896</v>
      </c>
      <c r="P1040" s="36"/>
      <c r="Q1040" s="36">
        <f t="shared" si="367"/>
        <v>210.12</v>
      </c>
      <c r="R1040" s="340"/>
    </row>
    <row r="1041" spans="1:27" s="3" customFormat="1" ht="25.5">
      <c r="A1041" s="496"/>
      <c r="B1041" s="492"/>
      <c r="C1041" s="480"/>
      <c r="D1041" s="480"/>
      <c r="E1041" s="480"/>
      <c r="F1041" s="480"/>
      <c r="G1041" s="480"/>
      <c r="H1041" s="480"/>
      <c r="I1041" s="129" t="s">
        <v>114</v>
      </c>
      <c r="J1041" s="497"/>
      <c r="K1041" s="131" t="s">
        <v>11</v>
      </c>
      <c r="L1041" s="35">
        <v>0</v>
      </c>
      <c r="M1041" s="47">
        <v>0</v>
      </c>
      <c r="N1041" s="35">
        <v>0</v>
      </c>
      <c r="O1041" s="35">
        <v>0</v>
      </c>
      <c r="P1041" s="35"/>
      <c r="Q1041" s="36">
        <f t="shared" si="367"/>
        <v>0</v>
      </c>
      <c r="R1041" s="340"/>
    </row>
    <row r="1042" spans="1:27" s="3" customFormat="1">
      <c r="A1042" s="496"/>
      <c r="B1042" s="492"/>
      <c r="C1042" s="480"/>
      <c r="D1042" s="480"/>
      <c r="E1042" s="480"/>
      <c r="F1042" s="480"/>
      <c r="G1042" s="480"/>
      <c r="H1042" s="480"/>
      <c r="I1042" s="129" t="s">
        <v>16</v>
      </c>
      <c r="J1042" s="497"/>
      <c r="K1042" s="131" t="s">
        <v>12</v>
      </c>
      <c r="L1042" s="35">
        <v>0</v>
      </c>
      <c r="M1042" s="47">
        <v>0</v>
      </c>
      <c r="N1042" s="227">
        <v>84.224000000000004</v>
      </c>
      <c r="O1042" s="227">
        <v>125.896</v>
      </c>
      <c r="P1042" s="227"/>
      <c r="Q1042" s="36">
        <f t="shared" si="367"/>
        <v>210.12</v>
      </c>
      <c r="R1042" s="340"/>
    </row>
    <row r="1043" spans="1:27" s="3" customFormat="1" ht="89.25">
      <c r="A1043" s="496"/>
      <c r="B1043" s="492"/>
      <c r="C1043" s="480"/>
      <c r="D1043" s="480"/>
      <c r="E1043" s="480"/>
      <c r="F1043" s="480"/>
      <c r="G1043" s="480"/>
      <c r="H1043" s="480"/>
      <c r="I1043" s="129" t="s">
        <v>108</v>
      </c>
      <c r="J1043" s="497"/>
      <c r="K1043" s="131" t="s">
        <v>49</v>
      </c>
      <c r="L1043" s="35">
        <v>0</v>
      </c>
      <c r="M1043" s="47">
        <v>0</v>
      </c>
      <c r="N1043" s="35">
        <v>0</v>
      </c>
      <c r="O1043" s="35">
        <v>0</v>
      </c>
      <c r="P1043" s="35"/>
      <c r="Q1043" s="36">
        <f t="shared" si="367"/>
        <v>0</v>
      </c>
      <c r="R1043" s="340"/>
    </row>
    <row r="1044" spans="1:27" s="3" customFormat="1" ht="38.25">
      <c r="A1044" s="496"/>
      <c r="B1044" s="492"/>
      <c r="C1044" s="480"/>
      <c r="D1044" s="480"/>
      <c r="E1044" s="480"/>
      <c r="F1044" s="480"/>
      <c r="G1044" s="480"/>
      <c r="H1044" s="480"/>
      <c r="I1044" s="129" t="s">
        <v>18</v>
      </c>
      <c r="J1044" s="497"/>
      <c r="K1044" s="131" t="s">
        <v>17</v>
      </c>
      <c r="L1044" s="35">
        <v>0</v>
      </c>
      <c r="M1044" s="47">
        <v>0</v>
      </c>
      <c r="N1044" s="35">
        <v>0</v>
      </c>
      <c r="O1044" s="35">
        <v>0</v>
      </c>
      <c r="P1044" s="35"/>
      <c r="Q1044" s="36">
        <f t="shared" si="367"/>
        <v>0</v>
      </c>
      <c r="R1044" s="340"/>
    </row>
    <row r="1045" spans="1:27" s="3" customFormat="1" ht="25.5">
      <c r="A1045" s="496"/>
      <c r="B1045" s="492"/>
      <c r="C1045" s="480"/>
      <c r="D1045" s="480"/>
      <c r="E1045" s="480"/>
      <c r="F1045" s="480"/>
      <c r="G1045" s="480"/>
      <c r="H1045" s="480"/>
      <c r="I1045" s="132" t="s">
        <v>25</v>
      </c>
      <c r="J1045" s="497"/>
      <c r="K1045" s="130" t="s">
        <v>26</v>
      </c>
      <c r="L1045" s="36">
        <f>L1046</f>
        <v>0</v>
      </c>
      <c r="M1045" s="36">
        <v>0</v>
      </c>
      <c r="N1045" s="36">
        <f t="shared" ref="N1045:O1045" si="378">N1046</f>
        <v>0.97</v>
      </c>
      <c r="O1045" s="36">
        <f t="shared" si="378"/>
        <v>0</v>
      </c>
      <c r="P1045" s="36"/>
      <c r="Q1045" s="36">
        <f t="shared" si="367"/>
        <v>0.97</v>
      </c>
      <c r="R1045" s="340"/>
    </row>
    <row r="1046" spans="1:27" s="3" customFormat="1">
      <c r="A1046" s="496"/>
      <c r="B1046" s="492"/>
      <c r="C1046" s="480"/>
      <c r="D1046" s="480"/>
      <c r="E1046" s="480"/>
      <c r="F1046" s="480"/>
      <c r="G1046" s="480"/>
      <c r="H1046" s="480"/>
      <c r="I1046" s="129" t="s">
        <v>16</v>
      </c>
      <c r="J1046" s="497"/>
      <c r="K1046" s="131" t="s">
        <v>12</v>
      </c>
      <c r="L1046" s="35">
        <v>0</v>
      </c>
      <c r="M1046" s="35">
        <v>0</v>
      </c>
      <c r="N1046" s="227">
        <v>0.97</v>
      </c>
      <c r="O1046" s="35">
        <v>0</v>
      </c>
      <c r="P1046" s="35"/>
      <c r="Q1046" s="36">
        <f t="shared" si="367"/>
        <v>0.97</v>
      </c>
      <c r="R1046" s="340"/>
    </row>
    <row r="1047" spans="1:27" s="3" customFormat="1" ht="76.5">
      <c r="A1047" s="496"/>
      <c r="B1047" s="492"/>
      <c r="C1047" s="480"/>
      <c r="D1047" s="480"/>
      <c r="E1047" s="480"/>
      <c r="F1047" s="480"/>
      <c r="G1047" s="480"/>
      <c r="H1047" s="480"/>
      <c r="I1047" s="132" t="s">
        <v>359</v>
      </c>
      <c r="J1047" s="497"/>
      <c r="K1047" s="130" t="s">
        <v>11</v>
      </c>
      <c r="L1047" s="36">
        <f>L1048</f>
        <v>0</v>
      </c>
      <c r="M1047" s="36">
        <v>0</v>
      </c>
      <c r="N1047" s="36">
        <f t="shared" ref="N1047:O1047" si="379">N1048</f>
        <v>0</v>
      </c>
      <c r="O1047" s="36">
        <f t="shared" si="379"/>
        <v>1.86</v>
      </c>
      <c r="P1047" s="36"/>
      <c r="Q1047" s="36">
        <f t="shared" si="367"/>
        <v>1.86</v>
      </c>
      <c r="R1047" s="37"/>
    </row>
    <row r="1048" spans="1:27" s="3" customFormat="1">
      <c r="A1048" s="496"/>
      <c r="B1048" s="492"/>
      <c r="C1048" s="480"/>
      <c r="D1048" s="480"/>
      <c r="E1048" s="480"/>
      <c r="F1048" s="480"/>
      <c r="G1048" s="480"/>
      <c r="H1048" s="480"/>
      <c r="I1048" s="129" t="s">
        <v>16</v>
      </c>
      <c r="J1048" s="497"/>
      <c r="K1048" s="131" t="s">
        <v>12</v>
      </c>
      <c r="L1048" s="35">
        <v>0</v>
      </c>
      <c r="M1048" s="47">
        <v>0</v>
      </c>
      <c r="N1048" s="35">
        <v>0</v>
      </c>
      <c r="O1048" s="227">
        <v>1.86</v>
      </c>
      <c r="P1048" s="227"/>
      <c r="Q1048" s="36">
        <f t="shared" si="367"/>
        <v>1.86</v>
      </c>
      <c r="R1048" s="340"/>
    </row>
    <row r="1049" spans="1:27" s="3" customFormat="1" ht="25.5">
      <c r="A1049" s="496"/>
      <c r="B1049" s="492"/>
      <c r="C1049" s="480"/>
      <c r="D1049" s="480"/>
      <c r="E1049" s="480"/>
      <c r="F1049" s="480"/>
      <c r="G1049" s="480"/>
      <c r="H1049" s="480"/>
      <c r="I1049" s="132" t="s">
        <v>504</v>
      </c>
      <c r="J1049" s="497"/>
      <c r="K1049" s="130" t="s">
        <v>52</v>
      </c>
      <c r="L1049" s="36">
        <f>L1050+L1051</f>
        <v>0</v>
      </c>
      <c r="M1049" s="36">
        <v>0</v>
      </c>
      <c r="N1049" s="36">
        <f t="shared" ref="N1049:O1049" si="380">N1050+N1051</f>
        <v>29.367999999999999</v>
      </c>
      <c r="O1049" s="36">
        <f t="shared" si="380"/>
        <v>25.200000000000003</v>
      </c>
      <c r="P1049" s="36"/>
      <c r="Q1049" s="36">
        <f t="shared" si="367"/>
        <v>54.567999999999998</v>
      </c>
      <c r="R1049" s="340"/>
    </row>
    <row r="1050" spans="1:27" s="3" customFormat="1">
      <c r="A1050" s="496"/>
      <c r="B1050" s="492"/>
      <c r="C1050" s="480"/>
      <c r="D1050" s="480"/>
      <c r="E1050" s="480"/>
      <c r="F1050" s="480"/>
      <c r="G1050" s="480"/>
      <c r="H1050" s="480"/>
      <c r="I1050" s="129" t="s">
        <v>16</v>
      </c>
      <c r="J1050" s="497"/>
      <c r="K1050" s="131" t="s">
        <v>12</v>
      </c>
      <c r="L1050" s="35">
        <v>0</v>
      </c>
      <c r="M1050" s="35">
        <v>0</v>
      </c>
      <c r="N1050" s="227">
        <v>5.375</v>
      </c>
      <c r="O1050" s="227">
        <v>10.457000000000001</v>
      </c>
      <c r="P1050" s="227"/>
      <c r="Q1050" s="36">
        <f t="shared" si="367"/>
        <v>15.832000000000001</v>
      </c>
      <c r="R1050" s="340"/>
    </row>
    <row r="1051" spans="1:27" s="3" customFormat="1" ht="25.5">
      <c r="A1051" s="496"/>
      <c r="B1051" s="492"/>
      <c r="C1051" s="480"/>
      <c r="D1051" s="480"/>
      <c r="E1051" s="480"/>
      <c r="F1051" s="480"/>
      <c r="G1051" s="480"/>
      <c r="H1051" s="480"/>
      <c r="I1051" s="129" t="s">
        <v>29</v>
      </c>
      <c r="J1051" s="497"/>
      <c r="K1051" s="131" t="s">
        <v>35</v>
      </c>
      <c r="L1051" s="35">
        <v>0</v>
      </c>
      <c r="M1051" s="35">
        <v>0</v>
      </c>
      <c r="N1051" s="227">
        <v>23.992999999999999</v>
      </c>
      <c r="O1051" s="227">
        <v>14.743</v>
      </c>
      <c r="P1051" s="227"/>
      <c r="Q1051" s="36">
        <f t="shared" si="367"/>
        <v>38.735999999999997</v>
      </c>
      <c r="R1051" s="340"/>
    </row>
    <row r="1052" spans="1:27" s="3" customFormat="1" ht="38.25">
      <c r="A1052" s="496"/>
      <c r="B1052" s="492"/>
      <c r="C1052" s="480"/>
      <c r="D1052" s="480"/>
      <c r="E1052" s="480"/>
      <c r="F1052" s="480"/>
      <c r="G1052" s="480"/>
      <c r="H1052" s="480"/>
      <c r="I1052" s="132" t="s">
        <v>107</v>
      </c>
      <c r="J1052" s="497"/>
      <c r="K1052" s="130" t="s">
        <v>112</v>
      </c>
      <c r="L1052" s="36">
        <f>L1053</f>
        <v>0</v>
      </c>
      <c r="M1052" s="36">
        <v>0</v>
      </c>
      <c r="N1052" s="36">
        <f t="shared" ref="N1052:O1052" si="381">N1053</f>
        <v>0.76200000000000001</v>
      </c>
      <c r="O1052" s="36">
        <f t="shared" si="381"/>
        <v>0</v>
      </c>
      <c r="P1052" s="36"/>
      <c r="Q1052" s="36">
        <f t="shared" si="367"/>
        <v>0.76200000000000001</v>
      </c>
      <c r="R1052" s="37"/>
    </row>
    <row r="1053" spans="1:27" s="3" customFormat="1">
      <c r="A1053" s="496"/>
      <c r="B1053" s="492"/>
      <c r="C1053" s="480"/>
      <c r="D1053" s="480"/>
      <c r="E1053" s="480"/>
      <c r="F1053" s="480"/>
      <c r="G1053" s="480"/>
      <c r="H1053" s="480"/>
      <c r="I1053" s="129" t="s">
        <v>16</v>
      </c>
      <c r="J1053" s="497"/>
      <c r="K1053" s="131" t="s">
        <v>12</v>
      </c>
      <c r="L1053" s="35">
        <v>0</v>
      </c>
      <c r="M1053" s="47">
        <v>0</v>
      </c>
      <c r="N1053" s="227">
        <v>0.76200000000000001</v>
      </c>
      <c r="O1053" s="35">
        <v>0</v>
      </c>
      <c r="P1053" s="35"/>
      <c r="Q1053" s="36">
        <f t="shared" si="367"/>
        <v>0.76200000000000001</v>
      </c>
      <c r="R1053" s="340"/>
    </row>
    <row r="1054" spans="1:27" s="3" customFormat="1" ht="102.75" customHeight="1">
      <c r="A1054" s="340">
        <v>28</v>
      </c>
      <c r="B1054" s="349" t="s">
        <v>231</v>
      </c>
      <c r="C1054" s="481"/>
      <c r="D1054" s="481"/>
      <c r="E1054" s="481"/>
      <c r="F1054" s="481"/>
      <c r="G1054" s="481"/>
      <c r="H1054" s="481"/>
      <c r="I1054" s="129"/>
      <c r="J1054" s="338"/>
      <c r="K1054" s="131"/>
      <c r="L1054" s="35"/>
      <c r="M1054" s="47"/>
      <c r="N1054" s="227"/>
      <c r="O1054" s="227"/>
      <c r="P1054" s="227"/>
      <c r="Q1054" s="36"/>
      <c r="R1054" s="340"/>
    </row>
    <row r="1055" spans="1:27" s="11" customFormat="1" ht="89.25">
      <c r="A1055" s="236">
        <v>2</v>
      </c>
      <c r="B1055" s="236" t="s">
        <v>654</v>
      </c>
      <c r="C1055" s="42" t="s">
        <v>652</v>
      </c>
      <c r="D1055" s="14" t="s">
        <v>15</v>
      </c>
      <c r="E1055" s="236" t="s">
        <v>653</v>
      </c>
      <c r="F1055" s="14" t="s">
        <v>734</v>
      </c>
      <c r="G1055" s="14" t="s">
        <v>658</v>
      </c>
      <c r="H1055" s="14" t="s">
        <v>679</v>
      </c>
      <c r="I1055" s="43"/>
      <c r="J1055" s="236"/>
      <c r="K1055" s="236"/>
      <c r="L1055" s="44"/>
      <c r="M1055" s="44"/>
      <c r="N1055" s="44">
        <v>0</v>
      </c>
      <c r="O1055" s="44">
        <v>0</v>
      </c>
      <c r="P1055" s="44"/>
      <c r="Q1055" s="44">
        <v>0</v>
      </c>
      <c r="R1055" s="44"/>
      <c r="S1055" s="5"/>
      <c r="T1055" s="5"/>
      <c r="U1055" s="5"/>
      <c r="V1055" s="7"/>
      <c r="W1055" s="7"/>
      <c r="X1055" s="7"/>
      <c r="Y1055" s="7"/>
      <c r="Z1055" s="7"/>
      <c r="AA1055" s="7"/>
    </row>
    <row r="1056" spans="1:27" s="11" customFormat="1" ht="93.75" customHeight="1">
      <c r="A1056" s="185">
        <v>1</v>
      </c>
      <c r="B1056" s="185" t="s">
        <v>733</v>
      </c>
      <c r="C1056" s="491" t="s">
        <v>652</v>
      </c>
      <c r="D1056" s="479" t="s">
        <v>15</v>
      </c>
      <c r="E1056" s="517" t="s">
        <v>653</v>
      </c>
      <c r="F1056" s="479" t="s">
        <v>19</v>
      </c>
      <c r="G1056" s="479" t="s">
        <v>622</v>
      </c>
      <c r="H1056" s="479" t="s">
        <v>187</v>
      </c>
      <c r="I1056" s="34"/>
      <c r="J1056" s="589">
        <v>751</v>
      </c>
      <c r="K1056" s="45"/>
      <c r="L1056" s="41"/>
      <c r="M1056" s="41"/>
      <c r="N1056" s="41"/>
      <c r="O1056" s="41"/>
      <c r="P1056" s="435"/>
      <c r="Q1056" s="41"/>
      <c r="R1056" s="41"/>
      <c r="S1056" s="2"/>
      <c r="T1056" s="2"/>
      <c r="U1056" s="2"/>
      <c r="V1056" s="7"/>
      <c r="W1056" s="7"/>
      <c r="X1056" s="7"/>
      <c r="Y1056" s="7"/>
      <c r="Z1056" s="7"/>
      <c r="AA1056" s="7"/>
    </row>
    <row r="1057" spans="1:27" s="11" customFormat="1" ht="93.75" customHeight="1">
      <c r="A1057" s="471"/>
      <c r="B1057" s="211" t="s">
        <v>728</v>
      </c>
      <c r="C1057" s="492"/>
      <c r="D1057" s="480"/>
      <c r="E1057" s="518"/>
      <c r="F1057" s="480"/>
      <c r="G1057" s="480"/>
      <c r="H1057" s="480"/>
      <c r="I1057" s="34"/>
      <c r="J1057" s="590"/>
      <c r="K1057" s="45"/>
      <c r="L1057" s="472"/>
      <c r="M1057" s="472"/>
      <c r="N1057" s="472"/>
      <c r="O1057" s="472"/>
      <c r="P1057" s="472"/>
      <c r="Q1057" s="472"/>
      <c r="R1057" s="472"/>
      <c r="S1057" s="2"/>
      <c r="T1057" s="2"/>
      <c r="U1057" s="2"/>
      <c r="V1057" s="7"/>
      <c r="W1057" s="7"/>
      <c r="X1057" s="7"/>
      <c r="Y1057" s="7"/>
      <c r="Z1057" s="7"/>
      <c r="AA1057" s="7"/>
    </row>
    <row r="1058" spans="1:27" s="11" customFormat="1" ht="93.75" customHeight="1">
      <c r="A1058" s="471"/>
      <c r="B1058" s="211" t="s">
        <v>729</v>
      </c>
      <c r="C1058" s="492"/>
      <c r="D1058" s="480"/>
      <c r="E1058" s="518"/>
      <c r="F1058" s="480"/>
      <c r="G1058" s="480"/>
      <c r="H1058" s="480"/>
      <c r="I1058" s="34"/>
      <c r="J1058" s="590"/>
      <c r="K1058" s="45"/>
      <c r="L1058" s="472"/>
      <c r="M1058" s="472"/>
      <c r="N1058" s="472"/>
      <c r="O1058" s="472"/>
      <c r="P1058" s="472"/>
      <c r="Q1058" s="472"/>
      <c r="R1058" s="472"/>
      <c r="S1058" s="2"/>
      <c r="T1058" s="2"/>
      <c r="U1058" s="2"/>
      <c r="V1058" s="7"/>
      <c r="W1058" s="7"/>
      <c r="X1058" s="7"/>
      <c r="Y1058" s="7"/>
      <c r="Z1058" s="7"/>
      <c r="AA1058" s="7"/>
    </row>
    <row r="1059" spans="1:27" s="11" customFormat="1" ht="93.75" customHeight="1">
      <c r="A1059" s="471"/>
      <c r="B1059" s="211" t="s">
        <v>730</v>
      </c>
      <c r="C1059" s="492"/>
      <c r="D1059" s="480"/>
      <c r="E1059" s="518"/>
      <c r="F1059" s="480"/>
      <c r="G1059" s="480"/>
      <c r="H1059" s="480"/>
      <c r="I1059" s="34"/>
      <c r="J1059" s="590"/>
      <c r="K1059" s="45"/>
      <c r="L1059" s="472"/>
      <c r="M1059" s="472"/>
      <c r="N1059" s="472"/>
      <c r="O1059" s="472"/>
      <c r="P1059" s="472"/>
      <c r="Q1059" s="472"/>
      <c r="R1059" s="472"/>
      <c r="S1059" s="2"/>
      <c r="T1059" s="2"/>
      <c r="U1059" s="2"/>
      <c r="V1059" s="7"/>
      <c r="W1059" s="7"/>
      <c r="X1059" s="7"/>
      <c r="Y1059" s="7"/>
      <c r="Z1059" s="7"/>
      <c r="AA1059" s="7"/>
    </row>
    <row r="1060" spans="1:27" s="11" customFormat="1" ht="93.75" customHeight="1">
      <c r="A1060" s="471"/>
      <c r="B1060" s="211" t="s">
        <v>731</v>
      </c>
      <c r="C1060" s="492"/>
      <c r="D1060" s="480"/>
      <c r="E1060" s="518"/>
      <c r="F1060" s="480"/>
      <c r="G1060" s="480"/>
      <c r="H1060" s="480"/>
      <c r="I1060" s="34"/>
      <c r="J1060" s="590"/>
      <c r="K1060" s="45"/>
      <c r="L1060" s="472"/>
      <c r="M1060" s="472"/>
      <c r="N1060" s="472"/>
      <c r="O1060" s="472"/>
      <c r="P1060" s="472"/>
      <c r="Q1060" s="472"/>
      <c r="R1060" s="472"/>
      <c r="S1060" s="2"/>
      <c r="T1060" s="2"/>
      <c r="U1060" s="2"/>
      <c r="V1060" s="7"/>
      <c r="W1060" s="7"/>
      <c r="X1060" s="7"/>
      <c r="Y1060" s="7"/>
      <c r="Z1060" s="7"/>
      <c r="AA1060" s="7"/>
    </row>
    <row r="1061" spans="1:27" s="11" customFormat="1" ht="93.75" customHeight="1">
      <c r="A1061" s="471"/>
      <c r="B1061" s="211" t="s">
        <v>732</v>
      </c>
      <c r="C1061" s="499"/>
      <c r="D1061" s="481"/>
      <c r="E1061" s="526"/>
      <c r="F1061" s="481"/>
      <c r="G1061" s="481"/>
      <c r="H1061" s="481"/>
      <c r="I1061" s="34"/>
      <c r="J1061" s="591"/>
      <c r="K1061" s="45"/>
      <c r="L1061" s="472"/>
      <c r="M1061" s="472"/>
      <c r="N1061" s="472"/>
      <c r="O1061" s="472"/>
      <c r="P1061" s="472"/>
      <c r="Q1061" s="472"/>
      <c r="R1061" s="472"/>
      <c r="S1061" s="2"/>
      <c r="T1061" s="2"/>
      <c r="U1061" s="2"/>
      <c r="V1061" s="7"/>
      <c r="W1061" s="7"/>
      <c r="X1061" s="7"/>
      <c r="Y1061" s="7"/>
      <c r="Z1061" s="7"/>
      <c r="AA1061" s="7"/>
    </row>
    <row r="1062" spans="1:27" s="5" customFormat="1" ht="114.75">
      <c r="A1062" s="13">
        <v>3</v>
      </c>
      <c r="B1062" s="14" t="s">
        <v>178</v>
      </c>
      <c r="C1062" s="42" t="s">
        <v>171</v>
      </c>
      <c r="D1062" s="42" t="s">
        <v>15</v>
      </c>
      <c r="E1062" s="14" t="s">
        <v>633</v>
      </c>
      <c r="F1062" s="14" t="s">
        <v>457</v>
      </c>
      <c r="G1062" s="14" t="s">
        <v>458</v>
      </c>
      <c r="H1062" s="14" t="s">
        <v>459</v>
      </c>
      <c r="I1062" s="43"/>
      <c r="J1062" s="8"/>
      <c r="K1062" s="48"/>
      <c r="L1062" s="15">
        <f>L1064</f>
        <v>0</v>
      </c>
      <c r="M1062" s="15">
        <f t="shared" ref="M1062" si="382">M1064</f>
        <v>0</v>
      </c>
      <c r="N1062" s="15">
        <f>N1063</f>
        <v>26767.41</v>
      </c>
      <c r="O1062" s="15">
        <f t="shared" ref="O1062:Q1062" si="383">O1063</f>
        <v>36410.587</v>
      </c>
      <c r="P1062" s="15">
        <f t="shared" si="383"/>
        <v>13980.634999999998</v>
      </c>
      <c r="Q1062" s="15">
        <f t="shared" si="383"/>
        <v>77158.631999999998</v>
      </c>
      <c r="R1062" s="114">
        <v>1</v>
      </c>
      <c r="S1062" s="2"/>
      <c r="T1062" s="2"/>
      <c r="U1062" s="2"/>
    </row>
    <row r="1063" spans="1:27" s="5" customFormat="1" ht="15" customHeight="1">
      <c r="A1063" s="306"/>
      <c r="B1063" s="479" t="s">
        <v>454</v>
      </c>
      <c r="C1063" s="485" t="s">
        <v>14</v>
      </c>
      <c r="D1063" s="485" t="s">
        <v>15</v>
      </c>
      <c r="E1063" s="438"/>
      <c r="F1063" s="479" t="s">
        <v>186</v>
      </c>
      <c r="G1063" s="479" t="s">
        <v>623</v>
      </c>
      <c r="H1063" s="479" t="s">
        <v>624</v>
      </c>
      <c r="I1063" s="201" t="s">
        <v>13</v>
      </c>
      <c r="J1063" s="469"/>
      <c r="K1063" s="48"/>
      <c r="L1063" s="15">
        <v>0</v>
      </c>
      <c r="M1063" s="15">
        <v>0</v>
      </c>
      <c r="N1063" s="15">
        <f>N1064+N1067</f>
        <v>26767.41</v>
      </c>
      <c r="O1063" s="15">
        <f t="shared" ref="O1063:P1063" si="384">O1064+O1067</f>
        <v>36410.587</v>
      </c>
      <c r="P1063" s="15">
        <f t="shared" si="384"/>
        <v>13980.634999999998</v>
      </c>
      <c r="Q1063" s="15">
        <f>N1063+O1063+P1063</f>
        <v>77158.631999999998</v>
      </c>
      <c r="R1063" s="114"/>
      <c r="S1063" s="2"/>
      <c r="T1063" s="2"/>
      <c r="U1063" s="2"/>
    </row>
    <row r="1064" spans="1:27" ht="25.5">
      <c r="A1064" s="495">
        <v>1</v>
      </c>
      <c r="B1064" s="480"/>
      <c r="C1064" s="486"/>
      <c r="D1064" s="486"/>
      <c r="E1064" s="480"/>
      <c r="F1064" s="480"/>
      <c r="G1064" s="480"/>
      <c r="H1064" s="480"/>
      <c r="I1064" s="34" t="s">
        <v>453</v>
      </c>
      <c r="J1064" s="495">
        <v>261</v>
      </c>
      <c r="K1064" s="63" t="s">
        <v>110</v>
      </c>
      <c r="L1064" s="36">
        <f>L1066+L1067+L1065+L1068</f>
        <v>0</v>
      </c>
      <c r="M1064" s="36">
        <v>0</v>
      </c>
      <c r="N1064" s="36">
        <f>N1066+N1065</f>
        <v>26545.286</v>
      </c>
      <c r="O1064" s="36">
        <f t="shared" ref="O1064:P1064" si="385">O1066+O1065</f>
        <v>36410.587</v>
      </c>
      <c r="P1064" s="36">
        <f t="shared" si="385"/>
        <v>13980.634999999998</v>
      </c>
      <c r="Q1064" s="36">
        <f t="shared" ref="Q1064:Q1068" si="386">N1064+O1064+P1064</f>
        <v>76936.508000000002</v>
      </c>
      <c r="R1064" s="36"/>
    </row>
    <row r="1065" spans="1:27" ht="25.5">
      <c r="A1065" s="496"/>
      <c r="B1065" s="480"/>
      <c r="C1065" s="486"/>
      <c r="D1065" s="486"/>
      <c r="E1065" s="480"/>
      <c r="F1065" s="480"/>
      <c r="G1065" s="480"/>
      <c r="H1065" s="480"/>
      <c r="I1065" s="46" t="s">
        <v>114</v>
      </c>
      <c r="J1065" s="496"/>
      <c r="K1065" s="170" t="s">
        <v>11</v>
      </c>
      <c r="L1065" s="35">
        <v>0</v>
      </c>
      <c r="M1065" s="35">
        <v>0</v>
      </c>
      <c r="N1065" s="35">
        <v>971.83699999999999</v>
      </c>
      <c r="O1065" s="35">
        <v>4609.0910000000003</v>
      </c>
      <c r="P1065" s="35">
        <v>2494.7269999999999</v>
      </c>
      <c r="Q1065" s="36">
        <f t="shared" si="386"/>
        <v>8075.6549999999997</v>
      </c>
      <c r="R1065" s="36"/>
    </row>
    <row r="1066" spans="1:27">
      <c r="A1066" s="496"/>
      <c r="B1066" s="480"/>
      <c r="C1066" s="486"/>
      <c r="D1066" s="486"/>
      <c r="E1066" s="480"/>
      <c r="F1066" s="480"/>
      <c r="G1066" s="480"/>
      <c r="H1066" s="480"/>
      <c r="I1066" s="46" t="s">
        <v>16</v>
      </c>
      <c r="J1066" s="496"/>
      <c r="K1066" s="62" t="s">
        <v>12</v>
      </c>
      <c r="L1066" s="35">
        <v>0</v>
      </c>
      <c r="M1066" s="35">
        <v>0</v>
      </c>
      <c r="N1066" s="35">
        <v>25573.449000000001</v>
      </c>
      <c r="O1066" s="35">
        <v>31801.495999999999</v>
      </c>
      <c r="P1066" s="35">
        <v>11485.907999999999</v>
      </c>
      <c r="Q1066" s="36">
        <f t="shared" si="386"/>
        <v>68860.853000000003</v>
      </c>
      <c r="R1066" s="36"/>
    </row>
    <row r="1067" spans="1:27" ht="89.25">
      <c r="A1067" s="496"/>
      <c r="B1067" s="480"/>
      <c r="C1067" s="486"/>
      <c r="D1067" s="486"/>
      <c r="E1067" s="480"/>
      <c r="F1067" s="480"/>
      <c r="G1067" s="480"/>
      <c r="H1067" s="480"/>
      <c r="I1067" s="34" t="s">
        <v>704</v>
      </c>
      <c r="J1067" s="496"/>
      <c r="K1067" s="63" t="s">
        <v>640</v>
      </c>
      <c r="L1067" s="36">
        <v>0</v>
      </c>
      <c r="M1067" s="36">
        <v>0</v>
      </c>
      <c r="N1067" s="36">
        <f>N1068</f>
        <v>222.124</v>
      </c>
      <c r="O1067" s="36">
        <f t="shared" ref="O1067:P1067" si="387">O1068</f>
        <v>0</v>
      </c>
      <c r="P1067" s="36">
        <f t="shared" si="387"/>
        <v>0</v>
      </c>
      <c r="Q1067" s="36">
        <f t="shared" si="386"/>
        <v>222.124</v>
      </c>
      <c r="R1067" s="36"/>
    </row>
    <row r="1068" spans="1:27" ht="19.5" customHeight="1">
      <c r="A1068" s="498"/>
      <c r="B1068" s="481"/>
      <c r="C1068" s="486"/>
      <c r="D1068" s="486"/>
      <c r="E1068" s="437"/>
      <c r="F1068" s="480"/>
      <c r="G1068" s="480"/>
      <c r="H1068" s="480"/>
      <c r="I1068" s="46" t="s">
        <v>16</v>
      </c>
      <c r="J1068" s="496"/>
      <c r="K1068" s="62" t="s">
        <v>12</v>
      </c>
      <c r="L1068" s="35">
        <v>0</v>
      </c>
      <c r="M1068" s="35">
        <v>0</v>
      </c>
      <c r="N1068" s="35">
        <v>222.124</v>
      </c>
      <c r="O1068" s="35">
        <v>0</v>
      </c>
      <c r="P1068" s="35">
        <v>0</v>
      </c>
      <c r="Q1068" s="36">
        <f t="shared" si="386"/>
        <v>222.124</v>
      </c>
      <c r="R1068" s="108"/>
    </row>
    <row r="1069" spans="1:27" ht="19.5" customHeight="1">
      <c r="A1069" s="433"/>
      <c r="B1069" s="473" t="s">
        <v>434</v>
      </c>
      <c r="C1069" s="486"/>
      <c r="D1069" s="486"/>
      <c r="E1069" s="437"/>
      <c r="F1069" s="480"/>
      <c r="G1069" s="480"/>
      <c r="H1069" s="480"/>
      <c r="I1069" s="201" t="s">
        <v>13</v>
      </c>
      <c r="J1069" s="496"/>
      <c r="K1069" s="142"/>
      <c r="L1069" s="380"/>
      <c r="M1069" s="380"/>
      <c r="N1069" s="15">
        <f>N1070+N1073</f>
        <v>829.99099999999999</v>
      </c>
      <c r="O1069" s="15">
        <f t="shared" ref="O1069:Q1069" si="388">O1070+O1073</f>
        <v>831.28600000000006</v>
      </c>
      <c r="P1069" s="15">
        <f t="shared" si="388"/>
        <v>293.19600000000003</v>
      </c>
      <c r="Q1069" s="15">
        <f t="shared" si="388"/>
        <v>1954.473</v>
      </c>
      <c r="R1069" s="108"/>
    </row>
    <row r="1070" spans="1:27" ht="29.25" customHeight="1">
      <c r="A1070" s="433"/>
      <c r="B1070" s="474"/>
      <c r="C1070" s="486"/>
      <c r="D1070" s="486"/>
      <c r="E1070" s="437"/>
      <c r="F1070" s="480"/>
      <c r="G1070" s="480"/>
      <c r="H1070" s="480"/>
      <c r="I1070" s="462" t="s">
        <v>453</v>
      </c>
      <c r="J1070" s="496"/>
      <c r="K1070" s="63" t="s">
        <v>110</v>
      </c>
      <c r="L1070" s="36">
        <v>0</v>
      </c>
      <c r="M1070" s="36">
        <v>0</v>
      </c>
      <c r="N1070" s="36">
        <f>N1071+N1072</f>
        <v>818.71699999999998</v>
      </c>
      <c r="O1070" s="36">
        <f t="shared" ref="O1070:P1070" si="389">O1071+O1072</f>
        <v>831.28600000000006</v>
      </c>
      <c r="P1070" s="36">
        <f t="shared" si="389"/>
        <v>293.19600000000003</v>
      </c>
      <c r="Q1070" s="36">
        <f>N1070+O1070+P1070</f>
        <v>1943.1990000000001</v>
      </c>
      <c r="R1070" s="108"/>
    </row>
    <row r="1071" spans="1:27" ht="29.25" customHeight="1">
      <c r="A1071" s="433"/>
      <c r="B1071" s="474"/>
      <c r="C1071" s="486"/>
      <c r="D1071" s="486"/>
      <c r="E1071" s="437"/>
      <c r="F1071" s="480"/>
      <c r="G1071" s="480"/>
      <c r="H1071" s="480"/>
      <c r="I1071" s="46" t="s">
        <v>114</v>
      </c>
      <c r="J1071" s="496"/>
      <c r="K1071" s="170" t="s">
        <v>11</v>
      </c>
      <c r="L1071" s="35">
        <v>0</v>
      </c>
      <c r="M1071" s="35">
        <v>0</v>
      </c>
      <c r="N1071" s="35">
        <v>16.396000000000001</v>
      </c>
      <c r="O1071" s="35">
        <v>87.119</v>
      </c>
      <c r="P1071" s="35">
        <v>41.234999999999999</v>
      </c>
      <c r="Q1071" s="36">
        <f t="shared" ref="Q1071:Q1074" si="390">N1071+O1071+P1071</f>
        <v>144.75</v>
      </c>
      <c r="R1071" s="108"/>
    </row>
    <row r="1072" spans="1:27" ht="19.5" customHeight="1">
      <c r="A1072" s="433"/>
      <c r="B1072" s="474"/>
      <c r="C1072" s="486"/>
      <c r="D1072" s="486"/>
      <c r="E1072" s="437"/>
      <c r="F1072" s="480"/>
      <c r="G1072" s="480"/>
      <c r="H1072" s="480"/>
      <c r="I1072" s="46" t="s">
        <v>16</v>
      </c>
      <c r="J1072" s="496"/>
      <c r="K1072" s="62" t="s">
        <v>12</v>
      </c>
      <c r="L1072" s="35">
        <v>0</v>
      </c>
      <c r="M1072" s="35">
        <v>0</v>
      </c>
      <c r="N1072" s="35">
        <v>802.32100000000003</v>
      </c>
      <c r="O1072" s="35">
        <v>744.16700000000003</v>
      </c>
      <c r="P1072" s="35">
        <v>251.96100000000001</v>
      </c>
      <c r="Q1072" s="36">
        <f t="shared" si="390"/>
        <v>1798.4490000000001</v>
      </c>
      <c r="R1072" s="108"/>
    </row>
    <row r="1073" spans="1:18" ht="39.75" customHeight="1">
      <c r="A1073" s="433"/>
      <c r="B1073" s="474"/>
      <c r="C1073" s="486"/>
      <c r="D1073" s="486"/>
      <c r="E1073" s="437"/>
      <c r="F1073" s="480"/>
      <c r="G1073" s="480"/>
      <c r="H1073" s="480"/>
      <c r="I1073" s="462" t="s">
        <v>704</v>
      </c>
      <c r="J1073" s="496"/>
      <c r="K1073" s="63" t="s">
        <v>640</v>
      </c>
      <c r="L1073" s="36">
        <v>0</v>
      </c>
      <c r="M1073" s="36">
        <v>0</v>
      </c>
      <c r="N1073" s="36">
        <f>N1074</f>
        <v>11.273999999999999</v>
      </c>
      <c r="O1073" s="36">
        <f t="shared" ref="O1073:P1073" si="391">O1074</f>
        <v>0</v>
      </c>
      <c r="P1073" s="36">
        <f t="shared" si="391"/>
        <v>0</v>
      </c>
      <c r="Q1073" s="36">
        <f t="shared" si="390"/>
        <v>11.273999999999999</v>
      </c>
      <c r="R1073" s="108"/>
    </row>
    <row r="1074" spans="1:18" ht="22.5" customHeight="1">
      <c r="A1074" s="184">
        <v>2</v>
      </c>
      <c r="B1074" s="475"/>
      <c r="C1074" s="486"/>
      <c r="D1074" s="486"/>
      <c r="E1074" s="480" t="s">
        <v>633</v>
      </c>
      <c r="F1074" s="480"/>
      <c r="G1074" s="480"/>
      <c r="H1074" s="480"/>
      <c r="I1074" s="46" t="s">
        <v>16</v>
      </c>
      <c r="J1074" s="496"/>
      <c r="K1074" s="62" t="s">
        <v>12</v>
      </c>
      <c r="L1074" s="35">
        <v>0</v>
      </c>
      <c r="M1074" s="195">
        <v>0</v>
      </c>
      <c r="N1074" s="35">
        <v>11.273999999999999</v>
      </c>
      <c r="O1074" s="35">
        <v>0</v>
      </c>
      <c r="P1074" s="35">
        <v>0</v>
      </c>
      <c r="Q1074" s="36">
        <f t="shared" si="390"/>
        <v>11.273999999999999</v>
      </c>
      <c r="R1074" s="108"/>
    </row>
    <row r="1075" spans="1:18" ht="22.5" customHeight="1">
      <c r="A1075" s="432"/>
      <c r="B1075" s="473" t="s">
        <v>705</v>
      </c>
      <c r="C1075" s="486"/>
      <c r="D1075" s="486"/>
      <c r="E1075" s="480"/>
      <c r="F1075" s="480"/>
      <c r="G1075" s="480"/>
      <c r="H1075" s="480"/>
      <c r="I1075" s="201" t="s">
        <v>13</v>
      </c>
      <c r="J1075" s="496"/>
      <c r="K1075" s="142"/>
      <c r="L1075" s="380"/>
      <c r="M1075" s="463"/>
      <c r="N1075" s="15">
        <f>N1076</f>
        <v>1672.3489999999999</v>
      </c>
      <c r="O1075" s="15">
        <f t="shared" ref="O1075:Q1075" si="392">O1076</f>
        <v>2074.598</v>
      </c>
      <c r="P1075" s="15">
        <f t="shared" si="392"/>
        <v>828.928</v>
      </c>
      <c r="Q1075" s="15">
        <f t="shared" si="392"/>
        <v>4575.875</v>
      </c>
      <c r="R1075" s="108"/>
    </row>
    <row r="1076" spans="1:18" ht="22.5" customHeight="1">
      <c r="A1076" s="432"/>
      <c r="B1076" s="474"/>
      <c r="C1076" s="486"/>
      <c r="D1076" s="486"/>
      <c r="E1076" s="480"/>
      <c r="F1076" s="480"/>
      <c r="G1076" s="480"/>
      <c r="H1076" s="480"/>
      <c r="I1076" s="462" t="s">
        <v>453</v>
      </c>
      <c r="J1076" s="496"/>
      <c r="K1076" s="63" t="s">
        <v>110</v>
      </c>
      <c r="L1076" s="36">
        <v>0</v>
      </c>
      <c r="M1076" s="288">
        <v>0</v>
      </c>
      <c r="N1076" s="36">
        <f>N1077+N1078</f>
        <v>1672.3489999999999</v>
      </c>
      <c r="O1076" s="36">
        <f t="shared" ref="O1076:P1076" si="393">O1077+O1078</f>
        <v>2074.598</v>
      </c>
      <c r="P1076" s="36">
        <f t="shared" si="393"/>
        <v>828.928</v>
      </c>
      <c r="Q1076" s="36">
        <f>N1076+O1076+P1076</f>
        <v>4575.875</v>
      </c>
      <c r="R1076" s="108"/>
    </row>
    <row r="1077" spans="1:18" ht="22.5" customHeight="1">
      <c r="A1077" s="432"/>
      <c r="B1077" s="474"/>
      <c r="C1077" s="486"/>
      <c r="D1077" s="486"/>
      <c r="E1077" s="480"/>
      <c r="F1077" s="480"/>
      <c r="G1077" s="480"/>
      <c r="H1077" s="480"/>
      <c r="I1077" s="46" t="s">
        <v>114</v>
      </c>
      <c r="J1077" s="496"/>
      <c r="K1077" s="170" t="s">
        <v>11</v>
      </c>
      <c r="L1077" s="35">
        <v>0</v>
      </c>
      <c r="M1077" s="195">
        <v>0</v>
      </c>
      <c r="N1077" s="35">
        <v>51.02</v>
      </c>
      <c r="O1077" s="35">
        <v>262.19099999999997</v>
      </c>
      <c r="P1077" s="35">
        <v>145.422</v>
      </c>
      <c r="Q1077" s="36">
        <f t="shared" ref="Q1077:Q1078" si="394">N1077+O1077+P1077</f>
        <v>458.63299999999992</v>
      </c>
      <c r="R1077" s="108"/>
    </row>
    <row r="1078" spans="1:18" ht="22.5" customHeight="1">
      <c r="A1078" s="432"/>
      <c r="B1078" s="474"/>
      <c r="C1078" s="486"/>
      <c r="D1078" s="486"/>
      <c r="E1078" s="480"/>
      <c r="F1078" s="480"/>
      <c r="G1078" s="480"/>
      <c r="H1078" s="480"/>
      <c r="I1078" s="46" t="s">
        <v>16</v>
      </c>
      <c r="J1078" s="496"/>
      <c r="K1078" s="62" t="s">
        <v>12</v>
      </c>
      <c r="L1078" s="35">
        <v>0</v>
      </c>
      <c r="M1078" s="195">
        <v>0</v>
      </c>
      <c r="N1078" s="35">
        <v>1621.329</v>
      </c>
      <c r="O1078" s="35">
        <v>1812.4069999999999</v>
      </c>
      <c r="P1078" s="35">
        <v>683.50599999999997</v>
      </c>
      <c r="Q1078" s="36">
        <f t="shared" si="394"/>
        <v>4117.2420000000002</v>
      </c>
      <c r="R1078" s="108"/>
    </row>
    <row r="1079" spans="1:18" ht="26.25" customHeight="1">
      <c r="A1079" s="184">
        <v>4</v>
      </c>
      <c r="B1079" s="473" t="s">
        <v>435</v>
      </c>
      <c r="C1079" s="486"/>
      <c r="D1079" s="486"/>
      <c r="E1079" s="480"/>
      <c r="F1079" s="480"/>
      <c r="G1079" s="480"/>
      <c r="H1079" s="480"/>
      <c r="I1079" s="201" t="s">
        <v>13</v>
      </c>
      <c r="J1079" s="496"/>
      <c r="K1079" s="141"/>
      <c r="L1079" s="380"/>
      <c r="M1079" s="380"/>
      <c r="N1079" s="465">
        <f>N1080</f>
        <v>843.93900000000008</v>
      </c>
      <c r="O1079" s="465">
        <f t="shared" ref="O1079:Q1079" si="395">O1080</f>
        <v>1054.655</v>
      </c>
      <c r="P1079" s="465">
        <f t="shared" si="395"/>
        <v>373.58000000000004</v>
      </c>
      <c r="Q1079" s="15">
        <f t="shared" si="395"/>
        <v>2272.174</v>
      </c>
      <c r="R1079" s="108"/>
    </row>
    <row r="1080" spans="1:18" ht="28.5" customHeight="1">
      <c r="A1080" s="432"/>
      <c r="B1080" s="474"/>
      <c r="C1080" s="486"/>
      <c r="D1080" s="486"/>
      <c r="E1080" s="480"/>
      <c r="F1080" s="480"/>
      <c r="G1080" s="480"/>
      <c r="H1080" s="480"/>
      <c r="I1080" s="462" t="s">
        <v>453</v>
      </c>
      <c r="J1080" s="496"/>
      <c r="K1080" s="63" t="s">
        <v>110</v>
      </c>
      <c r="L1080" s="35">
        <v>0</v>
      </c>
      <c r="M1080" s="36">
        <v>0</v>
      </c>
      <c r="N1080" s="36">
        <f>N1081+N1082</f>
        <v>843.93900000000008</v>
      </c>
      <c r="O1080" s="36">
        <f t="shared" ref="O1080:P1080" si="396">O1081+O1082</f>
        <v>1054.655</v>
      </c>
      <c r="P1080" s="36">
        <f t="shared" si="396"/>
        <v>373.58000000000004</v>
      </c>
      <c r="Q1080" s="36">
        <f>Q1081+Q1082</f>
        <v>2272.174</v>
      </c>
      <c r="R1080" s="108"/>
    </row>
    <row r="1081" spans="1:18" ht="25.5">
      <c r="A1081" s="432"/>
      <c r="B1081" s="474"/>
      <c r="C1081" s="486"/>
      <c r="D1081" s="486"/>
      <c r="E1081" s="480"/>
      <c r="F1081" s="480"/>
      <c r="G1081" s="480"/>
      <c r="H1081" s="480"/>
      <c r="I1081" s="46" t="s">
        <v>114</v>
      </c>
      <c r="J1081" s="496"/>
      <c r="K1081" s="170" t="s">
        <v>11</v>
      </c>
      <c r="L1081" s="35">
        <v>0</v>
      </c>
      <c r="M1081" s="35">
        <v>0</v>
      </c>
      <c r="N1081" s="35">
        <v>36.911999999999999</v>
      </c>
      <c r="O1081" s="35">
        <v>131.447</v>
      </c>
      <c r="P1081" s="35">
        <v>65.11</v>
      </c>
      <c r="Q1081" s="106">
        <f>M1081+N1081+O1081+P1081</f>
        <v>233.46899999999999</v>
      </c>
      <c r="R1081" s="108"/>
    </row>
    <row r="1082" spans="1:18">
      <c r="A1082" s="432"/>
      <c r="B1082" s="475"/>
      <c r="C1082" s="486"/>
      <c r="D1082" s="486"/>
      <c r="E1082" s="480"/>
      <c r="F1082" s="480"/>
      <c r="G1082" s="480"/>
      <c r="H1082" s="480"/>
      <c r="I1082" s="46" t="s">
        <v>16</v>
      </c>
      <c r="J1082" s="496"/>
      <c r="K1082" s="62" t="s">
        <v>12</v>
      </c>
      <c r="L1082" s="35">
        <v>0</v>
      </c>
      <c r="M1082" s="35">
        <v>0</v>
      </c>
      <c r="N1082" s="35">
        <v>807.02700000000004</v>
      </c>
      <c r="O1082" s="35">
        <v>923.20799999999997</v>
      </c>
      <c r="P1082" s="35">
        <v>308.47000000000003</v>
      </c>
      <c r="Q1082" s="106">
        <f>M1082+N1082+O1082+P1082</f>
        <v>2038.7050000000002</v>
      </c>
      <c r="R1082" s="108"/>
    </row>
    <row r="1083" spans="1:18" ht="33" customHeight="1">
      <c r="A1083" s="184">
        <v>5</v>
      </c>
      <c r="B1083" s="482" t="s">
        <v>436</v>
      </c>
      <c r="C1083" s="486"/>
      <c r="D1083" s="486"/>
      <c r="E1083" s="480"/>
      <c r="F1083" s="480"/>
      <c r="G1083" s="480"/>
      <c r="H1083" s="480"/>
      <c r="I1083" s="201" t="s">
        <v>13</v>
      </c>
      <c r="J1083" s="496"/>
      <c r="K1083" s="142"/>
      <c r="L1083" s="464"/>
      <c r="M1083" s="467"/>
      <c r="N1083" s="465">
        <f>N1084</f>
        <v>897.18</v>
      </c>
      <c r="O1083" s="465">
        <f t="shared" ref="O1083:Q1083" si="397">O1084</f>
        <v>1140.3309999999999</v>
      </c>
      <c r="P1083" s="465">
        <f t="shared" si="397"/>
        <v>415.07100000000003</v>
      </c>
      <c r="Q1083" s="465">
        <f t="shared" si="397"/>
        <v>2452.5819999999999</v>
      </c>
      <c r="R1083" s="285"/>
    </row>
    <row r="1084" spans="1:18" ht="25.5">
      <c r="A1084" s="432"/>
      <c r="B1084" s="483"/>
      <c r="C1084" s="486"/>
      <c r="D1084" s="486"/>
      <c r="E1084" s="480"/>
      <c r="F1084" s="480"/>
      <c r="G1084" s="480"/>
      <c r="H1084" s="480"/>
      <c r="I1084" s="462" t="s">
        <v>453</v>
      </c>
      <c r="J1084" s="496"/>
      <c r="K1084" s="63" t="s">
        <v>110</v>
      </c>
      <c r="L1084" s="35">
        <v>0</v>
      </c>
      <c r="M1084" s="195">
        <v>0</v>
      </c>
      <c r="N1084" s="36">
        <f>N1085+N1086</f>
        <v>897.18</v>
      </c>
      <c r="O1084" s="36">
        <f t="shared" ref="O1084:P1084" si="398">O1085+O1086</f>
        <v>1140.3309999999999</v>
      </c>
      <c r="P1084" s="36">
        <f t="shared" si="398"/>
        <v>415.07100000000003</v>
      </c>
      <c r="Q1084" s="36">
        <f>N1084+O1084+P1084</f>
        <v>2452.5819999999999</v>
      </c>
      <c r="R1084" s="108"/>
    </row>
    <row r="1085" spans="1:18" ht="25.5">
      <c r="A1085" s="432"/>
      <c r="B1085" s="483"/>
      <c r="C1085" s="486"/>
      <c r="D1085" s="486"/>
      <c r="E1085" s="480"/>
      <c r="F1085" s="480"/>
      <c r="G1085" s="480"/>
      <c r="H1085" s="480"/>
      <c r="I1085" s="46" t="s">
        <v>114</v>
      </c>
      <c r="J1085" s="496"/>
      <c r="K1085" s="62" t="s">
        <v>11</v>
      </c>
      <c r="L1085" s="35">
        <v>0</v>
      </c>
      <c r="M1085" s="195">
        <v>0</v>
      </c>
      <c r="N1085" s="35">
        <v>29.797999999999998</v>
      </c>
      <c r="O1085" s="35">
        <v>139.31899999999999</v>
      </c>
      <c r="P1085" s="35">
        <v>68.787000000000006</v>
      </c>
      <c r="Q1085" s="36">
        <f t="shared" ref="Q1085:Q1086" si="399">N1085+O1085+P1085</f>
        <v>237.904</v>
      </c>
      <c r="R1085" s="108"/>
    </row>
    <row r="1086" spans="1:18">
      <c r="A1086" s="432"/>
      <c r="B1086" s="484"/>
      <c r="C1086" s="486"/>
      <c r="D1086" s="486"/>
      <c r="E1086" s="480"/>
      <c r="F1086" s="480"/>
      <c r="G1086" s="480"/>
      <c r="H1086" s="480"/>
      <c r="I1086" s="46" t="s">
        <v>16</v>
      </c>
      <c r="J1086" s="496"/>
      <c r="K1086" s="62" t="s">
        <v>12</v>
      </c>
      <c r="L1086" s="35">
        <v>0</v>
      </c>
      <c r="M1086" s="195">
        <v>0</v>
      </c>
      <c r="N1086" s="35">
        <v>867.38199999999995</v>
      </c>
      <c r="O1086" s="35">
        <v>1001.0119999999999</v>
      </c>
      <c r="P1086" s="35">
        <v>346.28399999999999</v>
      </c>
      <c r="Q1086" s="36">
        <f t="shared" si="399"/>
        <v>2214.6779999999999</v>
      </c>
      <c r="R1086" s="108"/>
    </row>
    <row r="1087" spans="1:18" ht="51" customHeight="1">
      <c r="A1087" s="184">
        <v>6</v>
      </c>
      <c r="B1087" s="473" t="s">
        <v>437</v>
      </c>
      <c r="C1087" s="486"/>
      <c r="D1087" s="486"/>
      <c r="E1087" s="480"/>
      <c r="F1087" s="480"/>
      <c r="G1087" s="480"/>
      <c r="H1087" s="480"/>
      <c r="I1087" s="201" t="s">
        <v>13</v>
      </c>
      <c r="J1087" s="496"/>
      <c r="K1087" s="468"/>
      <c r="L1087" s="465"/>
      <c r="M1087" s="465"/>
      <c r="N1087" s="465">
        <f>N1088</f>
        <v>688.44100000000003</v>
      </c>
      <c r="O1087" s="465">
        <f t="shared" ref="O1087:P1087" si="400">O1088</f>
        <v>706.78199999999993</v>
      </c>
      <c r="P1087" s="465">
        <f t="shared" si="400"/>
        <v>279.678</v>
      </c>
      <c r="Q1087" s="15">
        <f>N1087+P1087+O1087</f>
        <v>1674.9009999999998</v>
      </c>
      <c r="R1087" s="108"/>
    </row>
    <row r="1088" spans="1:18" ht="25.5">
      <c r="A1088" s="432"/>
      <c r="B1088" s="474"/>
      <c r="C1088" s="486"/>
      <c r="D1088" s="486"/>
      <c r="E1088" s="480"/>
      <c r="F1088" s="480"/>
      <c r="G1088" s="480"/>
      <c r="H1088" s="480"/>
      <c r="I1088" s="462" t="s">
        <v>453</v>
      </c>
      <c r="J1088" s="496"/>
      <c r="K1088" s="63" t="s">
        <v>110</v>
      </c>
      <c r="L1088" s="36">
        <v>0</v>
      </c>
      <c r="M1088" s="36">
        <v>0</v>
      </c>
      <c r="N1088" s="36">
        <f>N1089+N1090</f>
        <v>688.44100000000003</v>
      </c>
      <c r="O1088" s="36">
        <f t="shared" ref="O1088:P1088" si="401">O1089+O1090</f>
        <v>706.78199999999993</v>
      </c>
      <c r="P1088" s="36">
        <f t="shared" si="401"/>
        <v>279.678</v>
      </c>
      <c r="Q1088" s="36">
        <f t="shared" ref="Q1088:Q1090" si="402">N1088+P1088+O1088</f>
        <v>1674.9009999999998</v>
      </c>
      <c r="R1088" s="108"/>
    </row>
    <row r="1089" spans="1:19" ht="25.5">
      <c r="A1089" s="432"/>
      <c r="B1089" s="474"/>
      <c r="C1089" s="486"/>
      <c r="D1089" s="486"/>
      <c r="E1089" s="480"/>
      <c r="F1089" s="480"/>
      <c r="G1089" s="480"/>
      <c r="H1089" s="480"/>
      <c r="I1089" s="46" t="s">
        <v>114</v>
      </c>
      <c r="J1089" s="496"/>
      <c r="K1089" s="62" t="s">
        <v>11</v>
      </c>
      <c r="L1089" s="35">
        <v>0</v>
      </c>
      <c r="M1089" s="35">
        <v>0</v>
      </c>
      <c r="N1089" s="35">
        <v>16.288</v>
      </c>
      <c r="O1089" s="35">
        <v>76.27</v>
      </c>
      <c r="P1089" s="35">
        <v>44.326000000000001</v>
      </c>
      <c r="Q1089" s="35">
        <f t="shared" si="402"/>
        <v>136.88400000000001</v>
      </c>
      <c r="R1089" s="108"/>
    </row>
    <row r="1090" spans="1:19">
      <c r="A1090" s="432"/>
      <c r="B1090" s="475"/>
      <c r="C1090" s="486"/>
      <c r="D1090" s="486"/>
      <c r="E1090" s="480"/>
      <c r="F1090" s="480"/>
      <c r="G1090" s="480"/>
      <c r="H1090" s="480"/>
      <c r="I1090" s="46" t="s">
        <v>16</v>
      </c>
      <c r="J1090" s="496"/>
      <c r="K1090" s="62" t="s">
        <v>12</v>
      </c>
      <c r="L1090" s="35">
        <v>0</v>
      </c>
      <c r="M1090" s="35">
        <v>0</v>
      </c>
      <c r="N1090" s="35">
        <v>672.15300000000002</v>
      </c>
      <c r="O1090" s="35">
        <v>630.51199999999994</v>
      </c>
      <c r="P1090" s="35">
        <v>235.352</v>
      </c>
      <c r="Q1090" s="35">
        <f t="shared" si="402"/>
        <v>1538.0169999999998</v>
      </c>
      <c r="R1090" s="108"/>
    </row>
    <row r="1091" spans="1:19" ht="27.75" customHeight="1">
      <c r="A1091" s="184">
        <v>8</v>
      </c>
      <c r="B1091" s="473" t="s">
        <v>438</v>
      </c>
      <c r="C1091" s="486"/>
      <c r="D1091" s="486"/>
      <c r="E1091" s="480"/>
      <c r="F1091" s="480"/>
      <c r="G1091" s="480"/>
      <c r="H1091" s="480"/>
      <c r="I1091" s="201" t="s">
        <v>13</v>
      </c>
      <c r="J1091" s="496"/>
      <c r="K1091" s="142"/>
      <c r="L1091" s="465"/>
      <c r="M1091" s="465"/>
      <c r="N1091" s="15">
        <f>N1092</f>
        <v>436.7</v>
      </c>
      <c r="O1091" s="15">
        <f t="shared" ref="O1091:P1091" si="403">O1092</f>
        <v>715.18299999999999</v>
      </c>
      <c r="P1091" s="15">
        <f t="shared" si="403"/>
        <v>225.05500000000001</v>
      </c>
      <c r="Q1091" s="15">
        <f>Q1092</f>
        <v>1376.9380000000001</v>
      </c>
      <c r="R1091" s="108"/>
    </row>
    <row r="1092" spans="1:19" ht="25.5">
      <c r="A1092" s="432"/>
      <c r="B1092" s="474"/>
      <c r="C1092" s="486"/>
      <c r="D1092" s="486"/>
      <c r="E1092" s="480"/>
      <c r="F1092" s="480"/>
      <c r="G1092" s="480"/>
      <c r="H1092" s="480"/>
      <c r="I1092" s="462" t="s">
        <v>453</v>
      </c>
      <c r="J1092" s="496"/>
      <c r="K1092" s="63" t="s">
        <v>110</v>
      </c>
      <c r="L1092" s="36">
        <v>0</v>
      </c>
      <c r="M1092" s="36">
        <v>0</v>
      </c>
      <c r="N1092" s="36">
        <f>N1093+N1094</f>
        <v>436.7</v>
      </c>
      <c r="O1092" s="36">
        <f t="shared" ref="O1092:P1092" si="404">O1093+O1094</f>
        <v>715.18299999999999</v>
      </c>
      <c r="P1092" s="36">
        <f t="shared" si="404"/>
        <v>225.05500000000001</v>
      </c>
      <c r="Q1092" s="36">
        <f>N1092+O1092+P1092</f>
        <v>1376.9380000000001</v>
      </c>
      <c r="R1092" s="108"/>
    </row>
    <row r="1093" spans="1:19" ht="25.5">
      <c r="A1093" s="432"/>
      <c r="B1093" s="474"/>
      <c r="C1093" s="486"/>
      <c r="D1093" s="486"/>
      <c r="E1093" s="480"/>
      <c r="F1093" s="480"/>
      <c r="G1093" s="480"/>
      <c r="H1093" s="480"/>
      <c r="I1093" s="46" t="s">
        <v>114</v>
      </c>
      <c r="J1093" s="496"/>
      <c r="K1093" s="62" t="s">
        <v>11</v>
      </c>
      <c r="L1093" s="35">
        <v>0</v>
      </c>
      <c r="M1093" s="35">
        <v>0</v>
      </c>
      <c r="N1093" s="35">
        <v>13.695</v>
      </c>
      <c r="O1093" s="35">
        <v>66.563999999999993</v>
      </c>
      <c r="P1093" s="35">
        <v>35.817</v>
      </c>
      <c r="Q1093" s="36">
        <f t="shared" ref="Q1093:Q1094" si="405">N1093+O1093+P1093</f>
        <v>116.07599999999999</v>
      </c>
      <c r="R1093" s="108"/>
    </row>
    <row r="1094" spans="1:19">
      <c r="A1094" s="432"/>
      <c r="B1094" s="475"/>
      <c r="C1094" s="486"/>
      <c r="D1094" s="486"/>
      <c r="E1094" s="480"/>
      <c r="F1094" s="480"/>
      <c r="G1094" s="480"/>
      <c r="H1094" s="480"/>
      <c r="I1094" s="46" t="s">
        <v>16</v>
      </c>
      <c r="J1094" s="496"/>
      <c r="K1094" s="62" t="s">
        <v>12</v>
      </c>
      <c r="L1094" s="35">
        <v>0</v>
      </c>
      <c r="M1094" s="35">
        <v>0</v>
      </c>
      <c r="N1094" s="35">
        <v>423.005</v>
      </c>
      <c r="O1094" s="35">
        <v>648.61900000000003</v>
      </c>
      <c r="P1094" s="35">
        <v>189.238</v>
      </c>
      <c r="Q1094" s="36">
        <f t="shared" si="405"/>
        <v>1260.8620000000001</v>
      </c>
      <c r="R1094" s="108"/>
    </row>
    <row r="1095" spans="1:19" ht="36.75" customHeight="1">
      <c r="A1095" s="184">
        <v>9</v>
      </c>
      <c r="B1095" s="473" t="s">
        <v>439</v>
      </c>
      <c r="C1095" s="486"/>
      <c r="D1095" s="486"/>
      <c r="E1095" s="480"/>
      <c r="F1095" s="480"/>
      <c r="G1095" s="480"/>
      <c r="H1095" s="480"/>
      <c r="I1095" s="201" t="s">
        <v>13</v>
      </c>
      <c r="J1095" s="496"/>
      <c r="K1095" s="142"/>
      <c r="L1095" s="464"/>
      <c r="M1095" s="464"/>
      <c r="N1095" s="15">
        <f>N1096</f>
        <v>0</v>
      </c>
      <c r="O1095" s="15">
        <f t="shared" ref="O1095:Q1095" si="406">O1096</f>
        <v>1258.6880000000001</v>
      </c>
      <c r="P1095" s="15">
        <f t="shared" si="406"/>
        <v>410.86400000000003</v>
      </c>
      <c r="Q1095" s="15">
        <f t="shared" si="406"/>
        <v>1669.5520000000001</v>
      </c>
      <c r="R1095" s="108"/>
    </row>
    <row r="1096" spans="1:19" ht="25.5">
      <c r="A1096" s="432"/>
      <c r="B1096" s="474"/>
      <c r="C1096" s="486"/>
      <c r="D1096" s="486"/>
      <c r="E1096" s="480"/>
      <c r="F1096" s="480"/>
      <c r="G1096" s="480"/>
      <c r="H1096" s="480"/>
      <c r="I1096" s="462" t="s">
        <v>453</v>
      </c>
      <c r="J1096" s="496"/>
      <c r="K1096" s="63" t="s">
        <v>110</v>
      </c>
      <c r="L1096" s="36">
        <v>0</v>
      </c>
      <c r="M1096" s="36">
        <v>0</v>
      </c>
      <c r="N1096" s="36">
        <f>N1097+N1098</f>
        <v>0</v>
      </c>
      <c r="O1096" s="36">
        <f t="shared" ref="O1096:P1096" si="407">O1097+O1098</f>
        <v>1258.6880000000001</v>
      </c>
      <c r="P1096" s="36">
        <f t="shared" si="407"/>
        <v>410.86400000000003</v>
      </c>
      <c r="Q1096" s="36">
        <f>N1096+O1096+P1096</f>
        <v>1669.5520000000001</v>
      </c>
      <c r="R1096" s="108"/>
    </row>
    <row r="1097" spans="1:19" ht="25.5">
      <c r="A1097" s="432"/>
      <c r="B1097" s="474"/>
      <c r="C1097" s="486"/>
      <c r="D1097" s="486"/>
      <c r="E1097" s="480"/>
      <c r="F1097" s="480"/>
      <c r="G1097" s="480"/>
      <c r="H1097" s="480"/>
      <c r="I1097" s="46" t="s">
        <v>114</v>
      </c>
      <c r="J1097" s="496"/>
      <c r="K1097" s="62" t="s">
        <v>11</v>
      </c>
      <c r="L1097" s="35">
        <v>0</v>
      </c>
      <c r="M1097" s="35">
        <v>0</v>
      </c>
      <c r="N1097" s="35">
        <v>0</v>
      </c>
      <c r="O1097" s="35">
        <v>119.23699999999999</v>
      </c>
      <c r="P1097" s="35">
        <v>65.403000000000006</v>
      </c>
      <c r="Q1097" s="36">
        <f t="shared" ref="Q1097:Q1098" si="408">N1097+O1097+P1097</f>
        <v>184.64</v>
      </c>
      <c r="R1097" s="108"/>
    </row>
    <row r="1098" spans="1:19">
      <c r="A1098" s="432"/>
      <c r="B1098" s="475"/>
      <c r="C1098" s="486"/>
      <c r="D1098" s="486"/>
      <c r="E1098" s="480"/>
      <c r="F1098" s="480"/>
      <c r="G1098" s="480"/>
      <c r="H1098" s="480"/>
      <c r="I1098" s="46" t="s">
        <v>16</v>
      </c>
      <c r="J1098" s="496"/>
      <c r="K1098" s="62" t="s">
        <v>12</v>
      </c>
      <c r="L1098" s="35">
        <v>0</v>
      </c>
      <c r="M1098" s="35">
        <v>0</v>
      </c>
      <c r="N1098" s="35">
        <v>0</v>
      </c>
      <c r="O1098" s="35">
        <v>1139.451</v>
      </c>
      <c r="P1098" s="35">
        <v>345.46100000000001</v>
      </c>
      <c r="Q1098" s="36">
        <f t="shared" si="408"/>
        <v>1484.912</v>
      </c>
      <c r="R1098" s="108"/>
    </row>
    <row r="1099" spans="1:19" ht="34.5" customHeight="1">
      <c r="A1099" s="184">
        <v>10</v>
      </c>
      <c r="B1099" s="473" t="s">
        <v>706</v>
      </c>
      <c r="C1099" s="486"/>
      <c r="D1099" s="486"/>
      <c r="E1099" s="480"/>
      <c r="F1099" s="480"/>
      <c r="G1099" s="480"/>
      <c r="H1099" s="480"/>
      <c r="I1099" s="201" t="s">
        <v>13</v>
      </c>
      <c r="J1099" s="496"/>
      <c r="K1099" s="142"/>
      <c r="L1099" s="464"/>
      <c r="M1099" s="465"/>
      <c r="N1099" s="15">
        <f>N1100</f>
        <v>723.22800000000007</v>
      </c>
      <c r="O1099" s="15">
        <f t="shared" ref="O1099:Q1099" si="409">O1100</f>
        <v>911.84500000000003</v>
      </c>
      <c r="P1099" s="15">
        <f t="shared" si="409"/>
        <v>302.82300000000004</v>
      </c>
      <c r="Q1099" s="15">
        <f t="shared" si="409"/>
        <v>1937.8960000000002</v>
      </c>
      <c r="R1099" s="108"/>
    </row>
    <row r="1100" spans="1:19" ht="25.5">
      <c r="A1100" s="432"/>
      <c r="B1100" s="474"/>
      <c r="C1100" s="486"/>
      <c r="D1100" s="486"/>
      <c r="E1100" s="480"/>
      <c r="F1100" s="480"/>
      <c r="G1100" s="480"/>
      <c r="H1100" s="480"/>
      <c r="I1100" s="462" t="s">
        <v>453</v>
      </c>
      <c r="J1100" s="496"/>
      <c r="K1100" s="63" t="s">
        <v>110</v>
      </c>
      <c r="L1100" s="35">
        <v>0</v>
      </c>
      <c r="M1100" s="36">
        <v>0</v>
      </c>
      <c r="N1100" s="36">
        <f>N1101+N1102</f>
        <v>723.22800000000007</v>
      </c>
      <c r="O1100" s="36">
        <f t="shared" ref="O1100:P1100" si="410">O1101+O1102</f>
        <v>911.84500000000003</v>
      </c>
      <c r="P1100" s="36">
        <f t="shared" si="410"/>
        <v>302.82300000000004</v>
      </c>
      <c r="Q1100" s="36">
        <f>N1100+O1100+P1100</f>
        <v>1937.8960000000002</v>
      </c>
      <c r="R1100" s="106"/>
      <c r="S1100" s="106"/>
    </row>
    <row r="1101" spans="1:19" ht="25.5">
      <c r="A1101" s="432"/>
      <c r="B1101" s="474"/>
      <c r="C1101" s="486"/>
      <c r="D1101" s="486"/>
      <c r="E1101" s="480"/>
      <c r="F1101" s="480"/>
      <c r="G1101" s="480"/>
      <c r="H1101" s="480"/>
      <c r="I1101" s="46" t="s">
        <v>114</v>
      </c>
      <c r="J1101" s="496"/>
      <c r="K1101" s="62" t="s">
        <v>11</v>
      </c>
      <c r="L1101" s="35">
        <v>0</v>
      </c>
      <c r="M1101" s="35">
        <v>0</v>
      </c>
      <c r="N1101" s="35">
        <v>19.907</v>
      </c>
      <c r="O1101" s="35">
        <v>91.927000000000007</v>
      </c>
      <c r="P1101" s="35">
        <v>44.234999999999999</v>
      </c>
      <c r="Q1101" s="36">
        <f t="shared" ref="Q1101:Q1102" si="411">N1101+O1101+P1101</f>
        <v>156.06900000000002</v>
      </c>
      <c r="R1101" s="108"/>
    </row>
    <row r="1102" spans="1:19">
      <c r="A1102" s="432"/>
      <c r="B1102" s="475"/>
      <c r="C1102" s="486"/>
      <c r="D1102" s="486"/>
      <c r="E1102" s="480"/>
      <c r="F1102" s="480"/>
      <c r="G1102" s="480"/>
      <c r="H1102" s="480"/>
      <c r="I1102" s="46" t="s">
        <v>16</v>
      </c>
      <c r="J1102" s="496"/>
      <c r="K1102" s="62" t="s">
        <v>12</v>
      </c>
      <c r="L1102" s="35">
        <v>0</v>
      </c>
      <c r="M1102" s="35">
        <v>0</v>
      </c>
      <c r="N1102" s="35">
        <v>703.32100000000003</v>
      </c>
      <c r="O1102" s="35">
        <v>819.91800000000001</v>
      </c>
      <c r="P1102" s="35">
        <v>258.58800000000002</v>
      </c>
      <c r="Q1102" s="36">
        <f t="shared" si="411"/>
        <v>1781.827</v>
      </c>
      <c r="R1102" s="108"/>
    </row>
    <row r="1103" spans="1:19" ht="30.75" customHeight="1">
      <c r="A1103" s="184">
        <v>11</v>
      </c>
      <c r="B1103" s="473" t="s">
        <v>440</v>
      </c>
      <c r="C1103" s="486"/>
      <c r="D1103" s="486"/>
      <c r="E1103" s="480"/>
      <c r="F1103" s="480"/>
      <c r="G1103" s="480"/>
      <c r="H1103" s="480"/>
      <c r="I1103" s="201" t="s">
        <v>13</v>
      </c>
      <c r="J1103" s="496"/>
      <c r="K1103" s="142"/>
      <c r="L1103" s="464"/>
      <c r="M1103" s="464"/>
      <c r="N1103" s="15">
        <f>N1104</f>
        <v>546.94099999999992</v>
      </c>
      <c r="O1103" s="15">
        <f t="shared" ref="O1103:Q1103" si="412">O1104</f>
        <v>688.39800000000002</v>
      </c>
      <c r="P1103" s="15">
        <f t="shared" si="412"/>
        <v>197.80099999999999</v>
      </c>
      <c r="Q1103" s="15">
        <f t="shared" si="412"/>
        <v>1433.1399999999999</v>
      </c>
      <c r="R1103" s="108"/>
    </row>
    <row r="1104" spans="1:19" ht="25.5">
      <c r="A1104" s="432"/>
      <c r="B1104" s="474"/>
      <c r="C1104" s="486"/>
      <c r="D1104" s="486"/>
      <c r="E1104" s="480"/>
      <c r="F1104" s="480"/>
      <c r="G1104" s="480"/>
      <c r="H1104" s="480"/>
      <c r="I1104" s="462" t="s">
        <v>453</v>
      </c>
      <c r="J1104" s="496"/>
      <c r="K1104" s="63" t="s">
        <v>110</v>
      </c>
      <c r="L1104" s="36">
        <v>0</v>
      </c>
      <c r="M1104" s="36">
        <v>0</v>
      </c>
      <c r="N1104" s="36">
        <f>N1105+N1106</f>
        <v>546.94099999999992</v>
      </c>
      <c r="O1104" s="36">
        <f t="shared" ref="O1104:P1104" si="413">O1105+O1106</f>
        <v>688.39800000000002</v>
      </c>
      <c r="P1104" s="36">
        <f t="shared" si="413"/>
        <v>197.80099999999999</v>
      </c>
      <c r="Q1104" s="36">
        <f>N1104+O1104+P1104</f>
        <v>1433.1399999999999</v>
      </c>
      <c r="R1104" s="108"/>
    </row>
    <row r="1105" spans="1:18" ht="25.5">
      <c r="A1105" s="432"/>
      <c r="B1105" s="474"/>
      <c r="C1105" s="486"/>
      <c r="D1105" s="486"/>
      <c r="E1105" s="480"/>
      <c r="F1105" s="480"/>
      <c r="G1105" s="480"/>
      <c r="H1105" s="480"/>
      <c r="I1105" s="46" t="s">
        <v>114</v>
      </c>
      <c r="J1105" s="496"/>
      <c r="K1105" s="62" t="s">
        <v>11</v>
      </c>
      <c r="L1105" s="35">
        <v>0</v>
      </c>
      <c r="M1105" s="35">
        <v>0</v>
      </c>
      <c r="N1105" s="35">
        <v>13.92</v>
      </c>
      <c r="O1105" s="35">
        <v>55.441000000000003</v>
      </c>
      <c r="P1105" s="35">
        <v>28.254999999999999</v>
      </c>
      <c r="Q1105" s="35">
        <f t="shared" ref="Q1105:Q1106" si="414">N1105+O1105+P1105</f>
        <v>97.616</v>
      </c>
      <c r="R1105" s="108"/>
    </row>
    <row r="1106" spans="1:18">
      <c r="A1106" s="432"/>
      <c r="B1106" s="475"/>
      <c r="C1106" s="486"/>
      <c r="D1106" s="486"/>
      <c r="E1106" s="480"/>
      <c r="F1106" s="480"/>
      <c r="G1106" s="480"/>
      <c r="H1106" s="480"/>
      <c r="I1106" s="46" t="s">
        <v>16</v>
      </c>
      <c r="J1106" s="496"/>
      <c r="K1106" s="62" t="s">
        <v>12</v>
      </c>
      <c r="L1106" s="35">
        <v>0</v>
      </c>
      <c r="M1106" s="35">
        <v>0</v>
      </c>
      <c r="N1106" s="35">
        <v>533.02099999999996</v>
      </c>
      <c r="O1106" s="35">
        <v>632.95699999999999</v>
      </c>
      <c r="P1106" s="35">
        <v>169.54599999999999</v>
      </c>
      <c r="Q1106" s="35">
        <f t="shared" si="414"/>
        <v>1335.5240000000001</v>
      </c>
      <c r="R1106" s="108"/>
    </row>
    <row r="1107" spans="1:18" ht="51" customHeight="1">
      <c r="A1107" s="184">
        <v>12</v>
      </c>
      <c r="B1107" s="473" t="s">
        <v>441</v>
      </c>
      <c r="C1107" s="486"/>
      <c r="D1107" s="486"/>
      <c r="E1107" s="480"/>
      <c r="F1107" s="480"/>
      <c r="G1107" s="480"/>
      <c r="H1107" s="480"/>
      <c r="I1107" s="201" t="s">
        <v>13</v>
      </c>
      <c r="J1107" s="496"/>
      <c r="K1107" s="142"/>
      <c r="L1107" s="464"/>
      <c r="M1107" s="464"/>
      <c r="N1107" s="15">
        <f>N1108+N1111</f>
        <v>527.79300000000001</v>
      </c>
      <c r="O1107" s="15">
        <f t="shared" ref="O1107:P1107" si="415">O1108+O1111</f>
        <v>797.03300000000002</v>
      </c>
      <c r="P1107" s="15">
        <f t="shared" si="415"/>
        <v>235.65199999999999</v>
      </c>
      <c r="Q1107" s="15">
        <f>N1107+O1107+P1107</f>
        <v>1560.4780000000001</v>
      </c>
      <c r="R1107" s="108"/>
    </row>
    <row r="1108" spans="1:18" ht="25.5">
      <c r="A1108" s="432"/>
      <c r="B1108" s="474"/>
      <c r="C1108" s="486"/>
      <c r="D1108" s="486"/>
      <c r="E1108" s="480"/>
      <c r="F1108" s="480"/>
      <c r="G1108" s="480"/>
      <c r="H1108" s="480"/>
      <c r="I1108" s="462" t="s">
        <v>453</v>
      </c>
      <c r="J1108" s="496"/>
      <c r="K1108" s="63" t="s">
        <v>110</v>
      </c>
      <c r="L1108" s="36">
        <v>0</v>
      </c>
      <c r="M1108" s="36">
        <v>0</v>
      </c>
      <c r="N1108" s="36">
        <f>N1109+N1110</f>
        <v>516.58799999999997</v>
      </c>
      <c r="O1108" s="36">
        <f t="shared" ref="O1108:Q1108" si="416">O1109+O1110</f>
        <v>797.03300000000002</v>
      </c>
      <c r="P1108" s="36">
        <f t="shared" si="416"/>
        <v>235.65199999999999</v>
      </c>
      <c r="Q1108" s="36">
        <f t="shared" si="416"/>
        <v>1549.2729999999999</v>
      </c>
      <c r="R1108" s="108"/>
    </row>
    <row r="1109" spans="1:18" ht="25.5">
      <c r="A1109" s="432"/>
      <c r="B1109" s="474"/>
      <c r="C1109" s="486"/>
      <c r="D1109" s="486"/>
      <c r="E1109" s="480"/>
      <c r="F1109" s="480"/>
      <c r="G1109" s="480"/>
      <c r="H1109" s="480"/>
      <c r="I1109" s="46" t="s">
        <v>114</v>
      </c>
      <c r="J1109" s="496"/>
      <c r="K1109" s="62" t="s">
        <v>11</v>
      </c>
      <c r="L1109" s="35">
        <v>0</v>
      </c>
      <c r="M1109" s="35">
        <v>0</v>
      </c>
      <c r="N1109" s="35">
        <v>17.312000000000001</v>
      </c>
      <c r="O1109" s="35">
        <v>66.129000000000005</v>
      </c>
      <c r="P1109" s="35">
        <v>34.993000000000002</v>
      </c>
      <c r="Q1109" s="35">
        <f t="shared" ref="Q1109:Q1112" si="417">N1109+O1109+P1109</f>
        <v>118.434</v>
      </c>
      <c r="R1109" s="108"/>
    </row>
    <row r="1110" spans="1:18">
      <c r="A1110" s="432"/>
      <c r="B1110" s="474"/>
      <c r="C1110" s="486"/>
      <c r="D1110" s="486"/>
      <c r="E1110" s="480"/>
      <c r="F1110" s="480"/>
      <c r="G1110" s="480"/>
      <c r="H1110" s="480"/>
      <c r="I1110" s="46" t="s">
        <v>16</v>
      </c>
      <c r="J1110" s="496"/>
      <c r="K1110" s="62" t="s">
        <v>12</v>
      </c>
      <c r="L1110" s="35">
        <v>0</v>
      </c>
      <c r="M1110" s="35">
        <v>0</v>
      </c>
      <c r="N1110" s="35">
        <v>499.27600000000001</v>
      </c>
      <c r="O1110" s="35">
        <v>730.904</v>
      </c>
      <c r="P1110" s="35">
        <v>200.65899999999999</v>
      </c>
      <c r="Q1110" s="35">
        <f t="shared" si="417"/>
        <v>1430.8389999999999</v>
      </c>
      <c r="R1110" s="108"/>
    </row>
    <row r="1111" spans="1:18" ht="89.25">
      <c r="A1111" s="432"/>
      <c r="B1111" s="474"/>
      <c r="C1111" s="486"/>
      <c r="D1111" s="486"/>
      <c r="E1111" s="480"/>
      <c r="F1111" s="480"/>
      <c r="G1111" s="480"/>
      <c r="H1111" s="480"/>
      <c r="I1111" s="34" t="s">
        <v>704</v>
      </c>
      <c r="J1111" s="496"/>
      <c r="K1111" s="63" t="s">
        <v>640</v>
      </c>
      <c r="L1111" s="36">
        <v>0</v>
      </c>
      <c r="M1111" s="36">
        <v>0</v>
      </c>
      <c r="N1111" s="36">
        <f>N1112</f>
        <v>11.205</v>
      </c>
      <c r="O1111" s="36">
        <f t="shared" ref="O1111:P1111" si="418">O1112</f>
        <v>0</v>
      </c>
      <c r="P1111" s="36">
        <f t="shared" si="418"/>
        <v>0</v>
      </c>
      <c r="Q1111" s="36">
        <f t="shared" si="417"/>
        <v>11.205</v>
      </c>
      <c r="R1111" s="108"/>
    </row>
    <row r="1112" spans="1:18">
      <c r="A1112" s="432"/>
      <c r="B1112" s="475"/>
      <c r="C1112" s="486"/>
      <c r="D1112" s="486"/>
      <c r="E1112" s="480"/>
      <c r="F1112" s="480"/>
      <c r="G1112" s="480"/>
      <c r="H1112" s="480"/>
      <c r="I1112" s="46" t="s">
        <v>16</v>
      </c>
      <c r="J1112" s="496"/>
      <c r="K1112" s="62" t="s">
        <v>12</v>
      </c>
      <c r="L1112" s="35">
        <v>0</v>
      </c>
      <c r="M1112" s="35">
        <v>0</v>
      </c>
      <c r="N1112" s="35">
        <v>11.205</v>
      </c>
      <c r="O1112" s="35">
        <v>0</v>
      </c>
      <c r="P1112" s="35">
        <v>0</v>
      </c>
      <c r="Q1112" s="35">
        <f t="shared" si="417"/>
        <v>11.205</v>
      </c>
      <c r="R1112" s="108"/>
    </row>
    <row r="1113" spans="1:18" ht="51" customHeight="1">
      <c r="A1113" s="184">
        <v>13</v>
      </c>
      <c r="B1113" s="473" t="s">
        <v>442</v>
      </c>
      <c r="C1113" s="486"/>
      <c r="D1113" s="486"/>
      <c r="E1113" s="480"/>
      <c r="F1113" s="480"/>
      <c r="G1113" s="480"/>
      <c r="H1113" s="480"/>
      <c r="I1113" s="201" t="s">
        <v>13</v>
      </c>
      <c r="J1113" s="496"/>
      <c r="K1113" s="142"/>
      <c r="L1113" s="464"/>
      <c r="M1113" s="464"/>
      <c r="N1113" s="15">
        <f>N1114</f>
        <v>641.447</v>
      </c>
      <c r="O1113" s="15">
        <f t="shared" ref="O1113:P1113" si="419">O1114</f>
        <v>709.721</v>
      </c>
      <c r="P1113" s="15">
        <f t="shared" si="419"/>
        <v>220.22399999999999</v>
      </c>
      <c r="Q1113" s="15">
        <f>N1113+O1113+P1113</f>
        <v>1571.3920000000001</v>
      </c>
      <c r="R1113" s="108"/>
    </row>
    <row r="1114" spans="1:18" ht="25.5">
      <c r="A1114" s="432"/>
      <c r="B1114" s="474"/>
      <c r="C1114" s="486"/>
      <c r="D1114" s="486"/>
      <c r="E1114" s="480"/>
      <c r="F1114" s="480"/>
      <c r="G1114" s="480"/>
      <c r="H1114" s="480"/>
      <c r="I1114" s="462" t="s">
        <v>453</v>
      </c>
      <c r="J1114" s="496"/>
      <c r="K1114" s="63" t="s">
        <v>110</v>
      </c>
      <c r="L1114" s="35">
        <v>0</v>
      </c>
      <c r="M1114" s="35">
        <v>0</v>
      </c>
      <c r="N1114" s="36">
        <f>N1115+N1116</f>
        <v>641.447</v>
      </c>
      <c r="O1114" s="36">
        <f t="shared" ref="O1114:P1114" si="420">O1115+O1116</f>
        <v>709.721</v>
      </c>
      <c r="P1114" s="36">
        <f t="shared" si="420"/>
        <v>220.22399999999999</v>
      </c>
      <c r="Q1114" s="36">
        <f t="shared" ref="Q1114:Q1116" si="421">N1114+O1114+P1114</f>
        <v>1571.3920000000001</v>
      </c>
      <c r="R1114" s="108"/>
    </row>
    <row r="1115" spans="1:18" ht="25.5">
      <c r="A1115" s="432"/>
      <c r="B1115" s="474"/>
      <c r="C1115" s="486"/>
      <c r="D1115" s="486"/>
      <c r="E1115" s="480"/>
      <c r="F1115" s="480"/>
      <c r="G1115" s="480"/>
      <c r="H1115" s="480"/>
      <c r="I1115" s="46" t="s">
        <v>114</v>
      </c>
      <c r="J1115" s="496"/>
      <c r="K1115" s="62" t="s">
        <v>11</v>
      </c>
      <c r="L1115" s="35">
        <v>0</v>
      </c>
      <c r="M1115" s="35">
        <v>0</v>
      </c>
      <c r="N1115" s="35">
        <v>13.433999999999999</v>
      </c>
      <c r="O1115" s="35">
        <v>61.155000000000001</v>
      </c>
      <c r="P1115" s="35">
        <v>27.709</v>
      </c>
      <c r="Q1115" s="35">
        <f t="shared" si="421"/>
        <v>102.298</v>
      </c>
      <c r="R1115" s="108"/>
    </row>
    <row r="1116" spans="1:18">
      <c r="A1116" s="432"/>
      <c r="B1116" s="475"/>
      <c r="C1116" s="486"/>
      <c r="D1116" s="486"/>
      <c r="E1116" s="480"/>
      <c r="F1116" s="480"/>
      <c r="G1116" s="480"/>
      <c r="H1116" s="480"/>
      <c r="I1116" s="46" t="s">
        <v>16</v>
      </c>
      <c r="J1116" s="496"/>
      <c r="K1116" s="62" t="s">
        <v>12</v>
      </c>
      <c r="L1116" s="35">
        <v>0</v>
      </c>
      <c r="M1116" s="35">
        <v>0</v>
      </c>
      <c r="N1116" s="35">
        <v>628.01300000000003</v>
      </c>
      <c r="O1116" s="35">
        <v>648.56600000000003</v>
      </c>
      <c r="P1116" s="35">
        <v>192.51499999999999</v>
      </c>
      <c r="Q1116" s="35">
        <f t="shared" si="421"/>
        <v>1469.0940000000001</v>
      </c>
      <c r="R1116" s="108"/>
    </row>
    <row r="1117" spans="1:18" ht="33" customHeight="1">
      <c r="A1117" s="184">
        <v>14</v>
      </c>
      <c r="B1117" s="473" t="s">
        <v>443</v>
      </c>
      <c r="C1117" s="486"/>
      <c r="D1117" s="486"/>
      <c r="E1117" s="480"/>
      <c r="F1117" s="480"/>
      <c r="G1117" s="480"/>
      <c r="H1117" s="480"/>
      <c r="I1117" s="201" t="s">
        <v>13</v>
      </c>
      <c r="J1117" s="496"/>
      <c r="K1117" s="142"/>
      <c r="L1117" s="464"/>
      <c r="M1117" s="464"/>
      <c r="N1117" s="15">
        <f>N1118</f>
        <v>0</v>
      </c>
      <c r="O1117" s="15">
        <f t="shared" ref="O1117:P1117" si="422">O1118</f>
        <v>1229.6949999999999</v>
      </c>
      <c r="P1117" s="15">
        <f t="shared" si="422"/>
        <v>528.60599999999999</v>
      </c>
      <c r="Q1117" s="15">
        <f>N1117+O1117+P1117</f>
        <v>1758.3009999999999</v>
      </c>
      <c r="R1117" s="108"/>
    </row>
    <row r="1118" spans="1:18" ht="25.5">
      <c r="A1118" s="432"/>
      <c r="B1118" s="474"/>
      <c r="C1118" s="486"/>
      <c r="D1118" s="486"/>
      <c r="E1118" s="480"/>
      <c r="F1118" s="480"/>
      <c r="G1118" s="480"/>
      <c r="H1118" s="480"/>
      <c r="I1118" s="462" t="s">
        <v>453</v>
      </c>
      <c r="J1118" s="496"/>
      <c r="K1118" s="63" t="s">
        <v>110</v>
      </c>
      <c r="L1118" s="36">
        <v>0</v>
      </c>
      <c r="M1118" s="36">
        <v>0</v>
      </c>
      <c r="N1118" s="36">
        <f>N1119+N1120</f>
        <v>0</v>
      </c>
      <c r="O1118" s="36">
        <f t="shared" ref="O1118:P1118" si="423">O1119+O1120</f>
        <v>1229.6949999999999</v>
      </c>
      <c r="P1118" s="36">
        <f t="shared" si="423"/>
        <v>528.60599999999999</v>
      </c>
      <c r="Q1118" s="36">
        <f t="shared" ref="Q1118:Q1120" si="424">N1118+O1118+P1118</f>
        <v>1758.3009999999999</v>
      </c>
      <c r="R1118" s="108"/>
    </row>
    <row r="1119" spans="1:18" ht="25.5">
      <c r="A1119" s="432"/>
      <c r="B1119" s="474"/>
      <c r="C1119" s="486"/>
      <c r="D1119" s="486"/>
      <c r="E1119" s="480"/>
      <c r="F1119" s="480"/>
      <c r="G1119" s="480"/>
      <c r="H1119" s="480"/>
      <c r="I1119" s="46" t="s">
        <v>114</v>
      </c>
      <c r="J1119" s="496"/>
      <c r="K1119" s="62" t="s">
        <v>11</v>
      </c>
      <c r="L1119" s="35">
        <v>0</v>
      </c>
      <c r="M1119" s="35">
        <v>0</v>
      </c>
      <c r="N1119" s="35">
        <v>0</v>
      </c>
      <c r="O1119" s="35">
        <v>144.72999999999999</v>
      </c>
      <c r="P1119" s="35">
        <v>85.162999999999997</v>
      </c>
      <c r="Q1119" s="35">
        <f t="shared" si="424"/>
        <v>229.89299999999997</v>
      </c>
      <c r="R1119" s="108"/>
    </row>
    <row r="1120" spans="1:18">
      <c r="A1120" s="432"/>
      <c r="B1120" s="475"/>
      <c r="C1120" s="486"/>
      <c r="D1120" s="486"/>
      <c r="E1120" s="480"/>
      <c r="F1120" s="480"/>
      <c r="G1120" s="480"/>
      <c r="H1120" s="480"/>
      <c r="I1120" s="46" t="s">
        <v>16</v>
      </c>
      <c r="J1120" s="496"/>
      <c r="K1120" s="62" t="s">
        <v>12</v>
      </c>
      <c r="L1120" s="35">
        <v>0</v>
      </c>
      <c r="M1120" s="35">
        <v>0</v>
      </c>
      <c r="N1120" s="35">
        <v>0</v>
      </c>
      <c r="O1120" s="35">
        <v>1084.9649999999999</v>
      </c>
      <c r="P1120" s="35">
        <v>443.44299999999998</v>
      </c>
      <c r="Q1120" s="35">
        <f t="shared" si="424"/>
        <v>1528.4079999999999</v>
      </c>
      <c r="R1120" s="108"/>
    </row>
    <row r="1121" spans="1:18" ht="51" customHeight="1">
      <c r="A1121" s="184">
        <v>15</v>
      </c>
      <c r="B1121" s="473" t="s">
        <v>444</v>
      </c>
      <c r="C1121" s="486"/>
      <c r="D1121" s="486"/>
      <c r="E1121" s="480"/>
      <c r="F1121" s="480"/>
      <c r="G1121" s="480"/>
      <c r="H1121" s="480"/>
      <c r="I1121" s="201" t="s">
        <v>13</v>
      </c>
      <c r="J1121" s="496"/>
      <c r="K1121" s="142"/>
      <c r="L1121" s="464"/>
      <c r="M1121" s="464"/>
      <c r="N1121" s="15">
        <f>N1122</f>
        <v>467.95699999999999</v>
      </c>
      <c r="O1121" s="15">
        <f t="shared" ref="O1121:P1121" si="425">O1122</f>
        <v>581.16300000000001</v>
      </c>
      <c r="P1121" s="15">
        <f t="shared" si="425"/>
        <v>218.66</v>
      </c>
      <c r="Q1121" s="15">
        <f>N1121+O1121+P1121</f>
        <v>1267.78</v>
      </c>
      <c r="R1121" s="108"/>
    </row>
    <row r="1122" spans="1:18" ht="25.5">
      <c r="A1122" s="432"/>
      <c r="B1122" s="474"/>
      <c r="C1122" s="486"/>
      <c r="D1122" s="486"/>
      <c r="E1122" s="480"/>
      <c r="F1122" s="480"/>
      <c r="G1122" s="480"/>
      <c r="H1122" s="480"/>
      <c r="I1122" s="462" t="s">
        <v>453</v>
      </c>
      <c r="J1122" s="496"/>
      <c r="K1122" s="63" t="s">
        <v>110</v>
      </c>
      <c r="L1122" s="35">
        <v>0</v>
      </c>
      <c r="M1122" s="35">
        <v>0</v>
      </c>
      <c r="N1122" s="36">
        <f>N1123+N1124</f>
        <v>467.95699999999999</v>
      </c>
      <c r="O1122" s="36">
        <f t="shared" ref="O1122:P1122" si="426">O1123+O1124</f>
        <v>581.16300000000001</v>
      </c>
      <c r="P1122" s="36">
        <f t="shared" si="426"/>
        <v>218.66</v>
      </c>
      <c r="Q1122" s="36">
        <f t="shared" ref="Q1122:Q1124" si="427">N1122+O1122+P1122</f>
        <v>1267.78</v>
      </c>
      <c r="R1122" s="108"/>
    </row>
    <row r="1123" spans="1:18" ht="25.5">
      <c r="A1123" s="432"/>
      <c r="B1123" s="474"/>
      <c r="C1123" s="486"/>
      <c r="D1123" s="486"/>
      <c r="E1123" s="480"/>
      <c r="F1123" s="480"/>
      <c r="G1123" s="480"/>
      <c r="H1123" s="480"/>
      <c r="I1123" s="46" t="s">
        <v>114</v>
      </c>
      <c r="J1123" s="496"/>
      <c r="K1123" s="62" t="s">
        <v>11</v>
      </c>
      <c r="L1123" s="35">
        <v>0</v>
      </c>
      <c r="M1123" s="35">
        <v>0</v>
      </c>
      <c r="N1123" s="35">
        <v>15.643000000000001</v>
      </c>
      <c r="O1123" s="35">
        <v>65.929000000000002</v>
      </c>
      <c r="P1123" s="35">
        <v>25.067</v>
      </c>
      <c r="Q1123" s="35">
        <f t="shared" si="427"/>
        <v>106.63900000000001</v>
      </c>
      <c r="R1123" s="108"/>
    </row>
    <row r="1124" spans="1:18">
      <c r="A1124" s="432"/>
      <c r="B1124" s="475"/>
      <c r="C1124" s="486"/>
      <c r="D1124" s="486"/>
      <c r="E1124" s="480"/>
      <c r="F1124" s="480"/>
      <c r="G1124" s="480"/>
      <c r="H1124" s="480"/>
      <c r="I1124" s="46" t="s">
        <v>16</v>
      </c>
      <c r="J1124" s="496"/>
      <c r="K1124" s="62" t="s">
        <v>12</v>
      </c>
      <c r="L1124" s="35">
        <v>0</v>
      </c>
      <c r="M1124" s="35">
        <v>0</v>
      </c>
      <c r="N1124" s="35">
        <v>452.31400000000002</v>
      </c>
      <c r="O1124" s="35">
        <v>515.23400000000004</v>
      </c>
      <c r="P1124" s="35">
        <v>193.59299999999999</v>
      </c>
      <c r="Q1124" s="35">
        <f t="shared" si="427"/>
        <v>1161.1410000000001</v>
      </c>
      <c r="R1124" s="108"/>
    </row>
    <row r="1125" spans="1:18" ht="51" customHeight="1">
      <c r="A1125" s="184">
        <v>17</v>
      </c>
      <c r="B1125" s="473" t="s">
        <v>445</v>
      </c>
      <c r="C1125" s="486"/>
      <c r="D1125" s="486"/>
      <c r="E1125" s="480"/>
      <c r="F1125" s="480"/>
      <c r="G1125" s="480"/>
      <c r="H1125" s="480"/>
      <c r="I1125" s="201" t="s">
        <v>13</v>
      </c>
      <c r="J1125" s="496"/>
      <c r="K1125" s="142"/>
      <c r="L1125" s="465"/>
      <c r="M1125" s="465"/>
      <c r="N1125" s="465">
        <f>N1126+N1129</f>
        <v>740.25399999999991</v>
      </c>
      <c r="O1125" s="465">
        <f t="shared" ref="O1125:P1125" si="428">O1126+O1129</f>
        <v>974.98799999999994</v>
      </c>
      <c r="P1125" s="465">
        <f t="shared" si="428"/>
        <v>398.11099999999999</v>
      </c>
      <c r="Q1125" s="465">
        <f>N1125+O1125+P1125</f>
        <v>2113.3529999999996</v>
      </c>
      <c r="R1125" s="108"/>
    </row>
    <row r="1126" spans="1:18" ht="25.5">
      <c r="A1126" s="432"/>
      <c r="B1126" s="474"/>
      <c r="C1126" s="486"/>
      <c r="D1126" s="486"/>
      <c r="E1126" s="480"/>
      <c r="F1126" s="480"/>
      <c r="G1126" s="480"/>
      <c r="H1126" s="480"/>
      <c r="I1126" s="462" t="s">
        <v>453</v>
      </c>
      <c r="J1126" s="496"/>
      <c r="K1126" s="63" t="s">
        <v>110</v>
      </c>
      <c r="L1126" s="36">
        <v>0</v>
      </c>
      <c r="M1126" s="36">
        <v>0</v>
      </c>
      <c r="N1126" s="466">
        <f>N1127+N1128</f>
        <v>726.64299999999992</v>
      </c>
      <c r="O1126" s="466">
        <f t="shared" ref="O1126:P1126" si="429">O1127+O1128</f>
        <v>974.98799999999994</v>
      </c>
      <c r="P1126" s="466">
        <f t="shared" si="429"/>
        <v>398.11099999999999</v>
      </c>
      <c r="Q1126" s="466">
        <f t="shared" ref="Q1126:Q1130" si="430">N1126+O1126+P1126</f>
        <v>2099.7419999999997</v>
      </c>
      <c r="R1126" s="108"/>
    </row>
    <row r="1127" spans="1:18" ht="25.5">
      <c r="A1127" s="432"/>
      <c r="B1127" s="474"/>
      <c r="C1127" s="486"/>
      <c r="D1127" s="486"/>
      <c r="E1127" s="480"/>
      <c r="F1127" s="480"/>
      <c r="G1127" s="480"/>
      <c r="H1127" s="480"/>
      <c r="I1127" s="46" t="s">
        <v>114</v>
      </c>
      <c r="J1127" s="496"/>
      <c r="K1127" s="62" t="s">
        <v>11</v>
      </c>
      <c r="L1127" s="35">
        <v>0</v>
      </c>
      <c r="M1127" s="35">
        <v>0</v>
      </c>
      <c r="N1127" s="106">
        <v>29.059000000000001</v>
      </c>
      <c r="O1127" s="106">
        <v>127.601</v>
      </c>
      <c r="P1127" s="106">
        <v>70.881</v>
      </c>
      <c r="Q1127" s="106">
        <f t="shared" si="430"/>
        <v>227.541</v>
      </c>
      <c r="R1127" s="108"/>
    </row>
    <row r="1128" spans="1:18">
      <c r="A1128" s="432"/>
      <c r="B1128" s="474"/>
      <c r="C1128" s="486"/>
      <c r="D1128" s="486"/>
      <c r="E1128" s="480"/>
      <c r="F1128" s="480"/>
      <c r="G1128" s="480"/>
      <c r="H1128" s="480"/>
      <c r="I1128" s="46" t="s">
        <v>16</v>
      </c>
      <c r="J1128" s="496"/>
      <c r="K1128" s="62" t="s">
        <v>12</v>
      </c>
      <c r="L1128" s="35">
        <v>0</v>
      </c>
      <c r="M1128" s="35">
        <v>0</v>
      </c>
      <c r="N1128" s="106">
        <v>697.58399999999995</v>
      </c>
      <c r="O1128" s="106">
        <v>847.38699999999994</v>
      </c>
      <c r="P1128" s="106">
        <v>327.23</v>
      </c>
      <c r="Q1128" s="106">
        <f t="shared" si="430"/>
        <v>1872.201</v>
      </c>
      <c r="R1128" s="108"/>
    </row>
    <row r="1129" spans="1:18" ht="89.25">
      <c r="A1129" s="432"/>
      <c r="B1129" s="474"/>
      <c r="C1129" s="486"/>
      <c r="D1129" s="486"/>
      <c r="E1129" s="480"/>
      <c r="F1129" s="480"/>
      <c r="G1129" s="480"/>
      <c r="H1129" s="480"/>
      <c r="I1129" s="34" t="s">
        <v>704</v>
      </c>
      <c r="J1129" s="496"/>
      <c r="K1129" s="63" t="s">
        <v>640</v>
      </c>
      <c r="L1129" s="36">
        <v>0</v>
      </c>
      <c r="M1129" s="36">
        <v>0</v>
      </c>
      <c r="N1129" s="466">
        <f>N1130</f>
        <v>13.611000000000001</v>
      </c>
      <c r="O1129" s="466">
        <f t="shared" ref="O1129:P1129" si="431">O1130</f>
        <v>0</v>
      </c>
      <c r="P1129" s="466">
        <f t="shared" si="431"/>
        <v>0</v>
      </c>
      <c r="Q1129" s="466">
        <f t="shared" si="430"/>
        <v>13.611000000000001</v>
      </c>
      <c r="R1129" s="108"/>
    </row>
    <row r="1130" spans="1:18">
      <c r="A1130" s="432"/>
      <c r="B1130" s="475"/>
      <c r="C1130" s="486"/>
      <c r="D1130" s="486"/>
      <c r="E1130" s="480"/>
      <c r="F1130" s="480"/>
      <c r="G1130" s="480"/>
      <c r="H1130" s="480"/>
      <c r="I1130" s="46" t="s">
        <v>16</v>
      </c>
      <c r="J1130" s="496"/>
      <c r="K1130" s="62" t="s">
        <v>12</v>
      </c>
      <c r="L1130" s="35">
        <v>0</v>
      </c>
      <c r="M1130" s="35">
        <v>0</v>
      </c>
      <c r="N1130" s="106">
        <v>13.611000000000001</v>
      </c>
      <c r="O1130" s="106">
        <v>0</v>
      </c>
      <c r="P1130" s="106">
        <v>0</v>
      </c>
      <c r="Q1130" s="106">
        <f t="shared" si="430"/>
        <v>13.611000000000001</v>
      </c>
      <c r="R1130" s="108"/>
    </row>
    <row r="1131" spans="1:18" ht="51" customHeight="1">
      <c r="A1131" s="184">
        <v>18</v>
      </c>
      <c r="B1131" s="473" t="s">
        <v>446</v>
      </c>
      <c r="C1131" s="486"/>
      <c r="D1131" s="486"/>
      <c r="E1131" s="480"/>
      <c r="F1131" s="480"/>
      <c r="G1131" s="480"/>
      <c r="H1131" s="480"/>
      <c r="I1131" s="201" t="s">
        <v>13</v>
      </c>
      <c r="J1131" s="496"/>
      <c r="K1131" s="142"/>
      <c r="L1131" s="464"/>
      <c r="M1131" s="464"/>
      <c r="N1131" s="15">
        <f>N1132</f>
        <v>521.27699999999993</v>
      </c>
      <c r="O1131" s="15">
        <f t="shared" ref="O1131:P1131" si="432">O1132</f>
        <v>587.78500000000008</v>
      </c>
      <c r="P1131" s="15">
        <f t="shared" si="432"/>
        <v>229.762</v>
      </c>
      <c r="Q1131" s="15">
        <f>N1131+O1131+P1131</f>
        <v>1338.8239999999998</v>
      </c>
      <c r="R1131" s="108"/>
    </row>
    <row r="1132" spans="1:18" ht="25.5">
      <c r="A1132" s="432"/>
      <c r="B1132" s="474"/>
      <c r="C1132" s="486"/>
      <c r="D1132" s="486"/>
      <c r="E1132" s="480"/>
      <c r="F1132" s="480"/>
      <c r="G1132" s="480"/>
      <c r="H1132" s="480"/>
      <c r="I1132" s="462" t="s">
        <v>453</v>
      </c>
      <c r="J1132" s="496"/>
      <c r="K1132" s="63" t="s">
        <v>110</v>
      </c>
      <c r="L1132" s="36">
        <v>0</v>
      </c>
      <c r="M1132" s="36">
        <v>0</v>
      </c>
      <c r="N1132" s="36">
        <f>N1133+N1134</f>
        <v>521.27699999999993</v>
      </c>
      <c r="O1132" s="36">
        <f t="shared" ref="O1132:P1132" si="433">O1133+O1134</f>
        <v>587.78500000000008</v>
      </c>
      <c r="P1132" s="36">
        <f t="shared" si="433"/>
        <v>229.762</v>
      </c>
      <c r="Q1132" s="36">
        <f t="shared" ref="Q1132:Q1134" si="434">N1132+O1132+P1132</f>
        <v>1338.8239999999998</v>
      </c>
      <c r="R1132" s="108"/>
    </row>
    <row r="1133" spans="1:18" ht="25.5">
      <c r="A1133" s="432"/>
      <c r="B1133" s="474"/>
      <c r="C1133" s="486"/>
      <c r="D1133" s="486"/>
      <c r="E1133" s="480"/>
      <c r="F1133" s="480"/>
      <c r="G1133" s="480"/>
      <c r="H1133" s="480"/>
      <c r="I1133" s="46" t="s">
        <v>114</v>
      </c>
      <c r="J1133" s="496"/>
      <c r="K1133" s="62" t="s">
        <v>11</v>
      </c>
      <c r="L1133" s="35">
        <v>0</v>
      </c>
      <c r="M1133" s="35">
        <v>0</v>
      </c>
      <c r="N1133" s="35">
        <v>14.848000000000001</v>
      </c>
      <c r="O1133" s="35">
        <v>69.858999999999995</v>
      </c>
      <c r="P1133" s="35">
        <v>34.738</v>
      </c>
      <c r="Q1133" s="35">
        <f t="shared" si="434"/>
        <v>119.44499999999999</v>
      </c>
      <c r="R1133" s="108"/>
    </row>
    <row r="1134" spans="1:18">
      <c r="A1134" s="432"/>
      <c r="B1134" s="475"/>
      <c r="C1134" s="486"/>
      <c r="D1134" s="486"/>
      <c r="E1134" s="480"/>
      <c r="F1134" s="480"/>
      <c r="G1134" s="480"/>
      <c r="H1134" s="480"/>
      <c r="I1134" s="46" t="s">
        <v>16</v>
      </c>
      <c r="J1134" s="496"/>
      <c r="K1134" s="62" t="s">
        <v>12</v>
      </c>
      <c r="L1134" s="35">
        <v>0</v>
      </c>
      <c r="M1134" s="35">
        <v>0</v>
      </c>
      <c r="N1134" s="35">
        <v>506.42899999999997</v>
      </c>
      <c r="O1134" s="35">
        <v>517.92600000000004</v>
      </c>
      <c r="P1134" s="35">
        <v>195.024</v>
      </c>
      <c r="Q1134" s="35">
        <f t="shared" si="434"/>
        <v>1219.3789999999999</v>
      </c>
      <c r="R1134" s="108"/>
    </row>
    <row r="1135" spans="1:18" ht="51" customHeight="1">
      <c r="A1135" s="184">
        <v>19</v>
      </c>
      <c r="B1135" s="473" t="s">
        <v>447</v>
      </c>
      <c r="C1135" s="486"/>
      <c r="D1135" s="486"/>
      <c r="E1135" s="480"/>
      <c r="F1135" s="480"/>
      <c r="G1135" s="480"/>
      <c r="H1135" s="480"/>
      <c r="I1135" s="201" t="s">
        <v>13</v>
      </c>
      <c r="J1135" s="496"/>
      <c r="K1135" s="62"/>
      <c r="L1135" s="464"/>
      <c r="M1135" s="464"/>
      <c r="N1135" s="15">
        <f>N1136</f>
        <v>538.97800000000007</v>
      </c>
      <c r="O1135" s="15">
        <f t="shared" ref="O1135:P1135" si="435">O1136</f>
        <v>691.90200000000004</v>
      </c>
      <c r="P1135" s="15">
        <f t="shared" si="435"/>
        <v>244.41900000000001</v>
      </c>
      <c r="Q1135" s="15">
        <f>N1135+O1135+P1135</f>
        <v>1475.2990000000002</v>
      </c>
      <c r="R1135" s="108"/>
    </row>
    <row r="1136" spans="1:18" ht="25.5">
      <c r="A1136" s="432"/>
      <c r="B1136" s="474"/>
      <c r="C1136" s="486"/>
      <c r="D1136" s="486"/>
      <c r="E1136" s="480"/>
      <c r="F1136" s="480"/>
      <c r="G1136" s="480"/>
      <c r="H1136" s="480"/>
      <c r="I1136" s="462" t="s">
        <v>453</v>
      </c>
      <c r="J1136" s="496"/>
      <c r="K1136" s="63" t="s">
        <v>110</v>
      </c>
      <c r="L1136" s="35">
        <v>0</v>
      </c>
      <c r="M1136" s="35">
        <v>0</v>
      </c>
      <c r="N1136" s="36">
        <f>N1137+N1138</f>
        <v>538.97800000000007</v>
      </c>
      <c r="O1136" s="36">
        <f t="shared" ref="O1136:P1136" si="436">O1137+O1138</f>
        <v>691.90200000000004</v>
      </c>
      <c r="P1136" s="36">
        <f t="shared" si="436"/>
        <v>244.41900000000001</v>
      </c>
      <c r="Q1136" s="36">
        <f t="shared" ref="Q1136:Q1138" si="437">N1136+O1136+P1136</f>
        <v>1475.2990000000002</v>
      </c>
      <c r="R1136" s="108"/>
    </row>
    <row r="1137" spans="1:18" ht="25.5">
      <c r="A1137" s="432"/>
      <c r="B1137" s="474"/>
      <c r="C1137" s="486"/>
      <c r="D1137" s="486"/>
      <c r="E1137" s="480"/>
      <c r="F1137" s="480"/>
      <c r="G1137" s="480"/>
      <c r="H1137" s="480"/>
      <c r="I1137" s="46" t="s">
        <v>114</v>
      </c>
      <c r="J1137" s="496"/>
      <c r="K1137" s="62" t="s">
        <v>11</v>
      </c>
      <c r="L1137" s="35">
        <v>0</v>
      </c>
      <c r="M1137" s="35">
        <v>0</v>
      </c>
      <c r="N1137" s="35">
        <v>16.161999999999999</v>
      </c>
      <c r="O1137" s="35">
        <v>68.061000000000007</v>
      </c>
      <c r="P1137" s="35">
        <v>35.258000000000003</v>
      </c>
      <c r="Q1137" s="35">
        <f t="shared" si="437"/>
        <v>119.48100000000002</v>
      </c>
      <c r="R1137" s="108"/>
    </row>
    <row r="1138" spans="1:18">
      <c r="A1138" s="432"/>
      <c r="B1138" s="475"/>
      <c r="C1138" s="486"/>
      <c r="D1138" s="486"/>
      <c r="E1138" s="480"/>
      <c r="F1138" s="480"/>
      <c r="G1138" s="480"/>
      <c r="H1138" s="480"/>
      <c r="I1138" s="46" t="s">
        <v>16</v>
      </c>
      <c r="J1138" s="496"/>
      <c r="K1138" s="62" t="s">
        <v>12</v>
      </c>
      <c r="L1138" s="35">
        <v>0</v>
      </c>
      <c r="M1138" s="35">
        <v>0</v>
      </c>
      <c r="N1138" s="35">
        <v>522.81600000000003</v>
      </c>
      <c r="O1138" s="35">
        <v>623.84100000000001</v>
      </c>
      <c r="P1138" s="35">
        <v>209.161</v>
      </c>
      <c r="Q1138" s="35">
        <f t="shared" si="437"/>
        <v>1355.8180000000002</v>
      </c>
      <c r="R1138" s="108"/>
    </row>
    <row r="1139" spans="1:18" ht="31.5" customHeight="1">
      <c r="A1139" s="184">
        <v>20</v>
      </c>
      <c r="B1139" s="473" t="s">
        <v>448</v>
      </c>
      <c r="C1139" s="486"/>
      <c r="D1139" s="486"/>
      <c r="E1139" s="480"/>
      <c r="F1139" s="480"/>
      <c r="G1139" s="480"/>
      <c r="H1139" s="480"/>
      <c r="I1139" s="201" t="s">
        <v>13</v>
      </c>
      <c r="J1139" s="496"/>
      <c r="K1139" s="142"/>
      <c r="L1139" s="464"/>
      <c r="M1139" s="464"/>
      <c r="N1139" s="15">
        <f>N1140</f>
        <v>623.76800000000003</v>
      </c>
      <c r="O1139" s="15">
        <f t="shared" ref="O1139:P1139" si="438">O1140</f>
        <v>763.54600000000005</v>
      </c>
      <c r="P1139" s="15">
        <f t="shared" si="438"/>
        <v>281.19499999999999</v>
      </c>
      <c r="Q1139" s="15">
        <f>N1139+O1139+P1139</f>
        <v>1668.509</v>
      </c>
      <c r="R1139" s="108"/>
    </row>
    <row r="1140" spans="1:18" ht="25.5">
      <c r="A1140" s="432"/>
      <c r="B1140" s="474"/>
      <c r="C1140" s="486"/>
      <c r="D1140" s="486"/>
      <c r="E1140" s="480"/>
      <c r="F1140" s="480"/>
      <c r="G1140" s="480"/>
      <c r="H1140" s="480"/>
      <c r="I1140" s="462" t="s">
        <v>453</v>
      </c>
      <c r="J1140" s="496"/>
      <c r="K1140" s="63" t="s">
        <v>110</v>
      </c>
      <c r="L1140" s="35">
        <v>0</v>
      </c>
      <c r="M1140" s="35">
        <v>0</v>
      </c>
      <c r="N1140" s="36">
        <f>N1141+N1142</f>
        <v>623.76800000000003</v>
      </c>
      <c r="O1140" s="36">
        <f t="shared" ref="O1140:P1140" si="439">O1141+O1142</f>
        <v>763.54600000000005</v>
      </c>
      <c r="P1140" s="36">
        <f t="shared" si="439"/>
        <v>281.19499999999999</v>
      </c>
      <c r="Q1140" s="36">
        <f t="shared" ref="Q1140:Q1142" si="440">N1140+O1140+P1140</f>
        <v>1668.509</v>
      </c>
      <c r="R1140" s="108"/>
    </row>
    <row r="1141" spans="1:18" ht="25.5">
      <c r="A1141" s="432"/>
      <c r="B1141" s="474"/>
      <c r="C1141" s="486"/>
      <c r="D1141" s="486"/>
      <c r="E1141" s="480"/>
      <c r="F1141" s="480"/>
      <c r="G1141" s="480"/>
      <c r="H1141" s="480"/>
      <c r="I1141" s="46" t="s">
        <v>114</v>
      </c>
      <c r="J1141" s="496"/>
      <c r="K1141" s="62" t="s">
        <v>11</v>
      </c>
      <c r="L1141" s="35">
        <v>0</v>
      </c>
      <c r="M1141" s="35">
        <v>0</v>
      </c>
      <c r="N1141" s="35">
        <v>21.382999999999999</v>
      </c>
      <c r="O1141" s="35">
        <v>82.781000000000006</v>
      </c>
      <c r="P1141" s="35">
        <v>40.109000000000002</v>
      </c>
      <c r="Q1141" s="36">
        <f t="shared" si="440"/>
        <v>144.273</v>
      </c>
      <c r="R1141" s="108"/>
    </row>
    <row r="1142" spans="1:18">
      <c r="A1142" s="432"/>
      <c r="B1142" s="475"/>
      <c r="C1142" s="486"/>
      <c r="D1142" s="486"/>
      <c r="E1142" s="480"/>
      <c r="F1142" s="480"/>
      <c r="G1142" s="480"/>
      <c r="H1142" s="480"/>
      <c r="I1142" s="46" t="s">
        <v>16</v>
      </c>
      <c r="J1142" s="496"/>
      <c r="K1142" s="62" t="s">
        <v>12</v>
      </c>
      <c r="L1142" s="35">
        <v>0</v>
      </c>
      <c r="M1142" s="35">
        <v>0</v>
      </c>
      <c r="N1142" s="35">
        <v>602.38499999999999</v>
      </c>
      <c r="O1142" s="35">
        <v>680.76499999999999</v>
      </c>
      <c r="P1142" s="35">
        <v>241.08600000000001</v>
      </c>
      <c r="Q1142" s="36">
        <f t="shared" si="440"/>
        <v>1524.2360000000001</v>
      </c>
      <c r="R1142" s="108"/>
    </row>
    <row r="1143" spans="1:18" ht="30.75" customHeight="1">
      <c r="A1143" s="184">
        <v>21</v>
      </c>
      <c r="B1143" s="473" t="s">
        <v>707</v>
      </c>
      <c r="C1143" s="486"/>
      <c r="D1143" s="486"/>
      <c r="E1143" s="480"/>
      <c r="F1143" s="480"/>
      <c r="G1143" s="480"/>
      <c r="H1143" s="480"/>
      <c r="I1143" s="201" t="s">
        <v>13</v>
      </c>
      <c r="J1143" s="496"/>
      <c r="K1143" s="142"/>
      <c r="L1143" s="464"/>
      <c r="M1143" s="464"/>
      <c r="N1143" s="15">
        <f>N1144+N1147</f>
        <v>1300.7759999999998</v>
      </c>
      <c r="O1143" s="15">
        <f t="shared" ref="O1143:Q1143" si="441">O1144+O1147</f>
        <v>1692.6715000000002</v>
      </c>
      <c r="P1143" s="15">
        <f t="shared" si="441"/>
        <v>592.30899999999997</v>
      </c>
      <c r="Q1143" s="15">
        <f t="shared" si="441"/>
        <v>3585.7565</v>
      </c>
      <c r="R1143" s="108"/>
    </row>
    <row r="1144" spans="1:18" ht="25.5">
      <c r="A1144" s="432"/>
      <c r="B1144" s="474"/>
      <c r="C1144" s="486"/>
      <c r="D1144" s="486"/>
      <c r="E1144" s="480"/>
      <c r="F1144" s="480"/>
      <c r="G1144" s="480"/>
      <c r="H1144" s="480"/>
      <c r="I1144" s="462" t="s">
        <v>453</v>
      </c>
      <c r="J1144" s="496"/>
      <c r="K1144" s="63" t="s">
        <v>110</v>
      </c>
      <c r="L1144" s="36">
        <v>0</v>
      </c>
      <c r="M1144" s="36">
        <v>0</v>
      </c>
      <c r="N1144" s="36">
        <f>N1145+N1146</f>
        <v>1261.7429999999999</v>
      </c>
      <c r="O1144" s="36">
        <f t="shared" ref="O1144:P1144" si="442">O1145+O1146</f>
        <v>1692.6715000000002</v>
      </c>
      <c r="P1144" s="36">
        <f t="shared" si="442"/>
        <v>592.30899999999997</v>
      </c>
      <c r="Q1144" s="36">
        <f t="shared" ref="Q1144:Q1148" si="443">N1144+O1144+P1144</f>
        <v>3546.7235000000001</v>
      </c>
      <c r="R1144" s="108"/>
    </row>
    <row r="1145" spans="1:18" ht="25.5">
      <c r="A1145" s="432"/>
      <c r="B1145" s="474"/>
      <c r="C1145" s="486"/>
      <c r="D1145" s="486"/>
      <c r="E1145" s="480"/>
      <c r="F1145" s="480"/>
      <c r="G1145" s="480"/>
      <c r="H1145" s="480"/>
      <c r="I1145" s="46" t="s">
        <v>114</v>
      </c>
      <c r="J1145" s="496"/>
      <c r="K1145" s="62" t="s">
        <v>11</v>
      </c>
      <c r="L1145" s="35">
        <v>0</v>
      </c>
      <c r="M1145" s="35">
        <v>0</v>
      </c>
      <c r="N1145" s="35">
        <v>42.753</v>
      </c>
      <c r="O1145" s="35">
        <v>191.08850000000001</v>
      </c>
      <c r="P1145" s="35">
        <v>100.715</v>
      </c>
      <c r="Q1145" s="36">
        <f t="shared" si="443"/>
        <v>334.55650000000003</v>
      </c>
      <c r="R1145" s="108"/>
    </row>
    <row r="1146" spans="1:18">
      <c r="A1146" s="432"/>
      <c r="B1146" s="474"/>
      <c r="C1146" s="486"/>
      <c r="D1146" s="486"/>
      <c r="E1146" s="480"/>
      <c r="F1146" s="480"/>
      <c r="G1146" s="480"/>
      <c r="H1146" s="480"/>
      <c r="I1146" s="46" t="s">
        <v>16</v>
      </c>
      <c r="J1146" s="496"/>
      <c r="K1146" s="62" t="s">
        <v>12</v>
      </c>
      <c r="L1146" s="35">
        <v>0</v>
      </c>
      <c r="M1146" s="35">
        <v>0</v>
      </c>
      <c r="N1146" s="35">
        <v>1218.99</v>
      </c>
      <c r="O1146" s="35">
        <v>1501.5830000000001</v>
      </c>
      <c r="P1146" s="35">
        <v>491.59399999999999</v>
      </c>
      <c r="Q1146" s="36">
        <f t="shared" si="443"/>
        <v>3212.1670000000004</v>
      </c>
      <c r="R1146" s="108"/>
    </row>
    <row r="1147" spans="1:18" ht="54" customHeight="1">
      <c r="A1147" s="432"/>
      <c r="B1147" s="474"/>
      <c r="C1147" s="486"/>
      <c r="D1147" s="486"/>
      <c r="E1147" s="480"/>
      <c r="F1147" s="480"/>
      <c r="G1147" s="480"/>
      <c r="H1147" s="480"/>
      <c r="I1147" s="462" t="s">
        <v>704</v>
      </c>
      <c r="J1147" s="496"/>
      <c r="K1147" s="63" t="s">
        <v>640</v>
      </c>
      <c r="L1147" s="36">
        <v>0</v>
      </c>
      <c r="M1147" s="36">
        <v>0</v>
      </c>
      <c r="N1147" s="36">
        <f>N1148</f>
        <v>39.033000000000001</v>
      </c>
      <c r="O1147" s="36">
        <f t="shared" ref="O1147:P1147" si="444">O1148</f>
        <v>0</v>
      </c>
      <c r="P1147" s="36">
        <f t="shared" si="444"/>
        <v>0</v>
      </c>
      <c r="Q1147" s="36">
        <f t="shared" si="443"/>
        <v>39.033000000000001</v>
      </c>
      <c r="R1147" s="108"/>
    </row>
    <row r="1148" spans="1:18">
      <c r="A1148" s="432"/>
      <c r="B1148" s="475"/>
      <c r="C1148" s="486"/>
      <c r="D1148" s="486"/>
      <c r="E1148" s="480"/>
      <c r="F1148" s="480"/>
      <c r="G1148" s="480"/>
      <c r="H1148" s="480"/>
      <c r="I1148" s="46" t="s">
        <v>16</v>
      </c>
      <c r="J1148" s="496"/>
      <c r="K1148" s="62" t="s">
        <v>12</v>
      </c>
      <c r="L1148" s="35">
        <v>0</v>
      </c>
      <c r="M1148" s="35">
        <v>0</v>
      </c>
      <c r="N1148" s="35">
        <v>39.033000000000001</v>
      </c>
      <c r="O1148" s="35">
        <v>0</v>
      </c>
      <c r="P1148" s="35">
        <v>0</v>
      </c>
      <c r="Q1148" s="36">
        <f t="shared" si="443"/>
        <v>39.033000000000001</v>
      </c>
      <c r="R1148" s="108"/>
    </row>
    <row r="1149" spans="1:18" ht="51" customHeight="1">
      <c r="A1149" s="184">
        <v>22</v>
      </c>
      <c r="B1149" s="473" t="s">
        <v>708</v>
      </c>
      <c r="C1149" s="486"/>
      <c r="D1149" s="486"/>
      <c r="E1149" s="480"/>
      <c r="F1149" s="480"/>
      <c r="G1149" s="480"/>
      <c r="H1149" s="480"/>
      <c r="I1149" s="201" t="s">
        <v>13</v>
      </c>
      <c r="J1149" s="496"/>
      <c r="K1149" s="142"/>
      <c r="L1149" s="464"/>
      <c r="M1149" s="464"/>
      <c r="N1149" s="15">
        <f>N1150+N1153</f>
        <v>654.28899999999999</v>
      </c>
      <c r="O1149" s="15">
        <f t="shared" ref="O1149:Q1149" si="445">O1150+O1153</f>
        <v>833.17400000000009</v>
      </c>
      <c r="P1149" s="15">
        <f t="shared" si="445"/>
        <v>255.37400000000002</v>
      </c>
      <c r="Q1149" s="15">
        <f t="shared" si="445"/>
        <v>1742.837</v>
      </c>
      <c r="R1149" s="108"/>
    </row>
    <row r="1150" spans="1:18" ht="25.5">
      <c r="A1150" s="432"/>
      <c r="B1150" s="474"/>
      <c r="C1150" s="486"/>
      <c r="D1150" s="486"/>
      <c r="E1150" s="480"/>
      <c r="F1150" s="480"/>
      <c r="G1150" s="480"/>
      <c r="H1150" s="480"/>
      <c r="I1150" s="462" t="s">
        <v>453</v>
      </c>
      <c r="J1150" s="496"/>
      <c r="K1150" s="63" t="s">
        <v>110</v>
      </c>
      <c r="L1150" s="36">
        <v>0</v>
      </c>
      <c r="M1150" s="36">
        <v>0</v>
      </c>
      <c r="N1150" s="36">
        <f>N1151+N1152</f>
        <v>627.66899999999998</v>
      </c>
      <c r="O1150" s="36">
        <f t="shared" ref="O1150:P1150" si="446">O1151+O1152</f>
        <v>833.17400000000009</v>
      </c>
      <c r="P1150" s="36">
        <f t="shared" si="446"/>
        <v>255.37400000000002</v>
      </c>
      <c r="Q1150" s="36">
        <f>N1150+O1150+P1150</f>
        <v>1716.2170000000001</v>
      </c>
      <c r="R1150" s="108"/>
    </row>
    <row r="1151" spans="1:18" ht="25.5">
      <c r="A1151" s="432"/>
      <c r="B1151" s="474"/>
      <c r="C1151" s="486"/>
      <c r="D1151" s="486"/>
      <c r="E1151" s="480"/>
      <c r="F1151" s="480"/>
      <c r="G1151" s="480"/>
      <c r="H1151" s="480"/>
      <c r="I1151" s="46" t="s">
        <v>114</v>
      </c>
      <c r="J1151" s="496"/>
      <c r="K1151" s="62" t="s">
        <v>11</v>
      </c>
      <c r="L1151" s="35">
        <v>0</v>
      </c>
      <c r="M1151" s="35">
        <v>0</v>
      </c>
      <c r="N1151" s="35">
        <v>17.981000000000002</v>
      </c>
      <c r="O1151" s="35">
        <v>74.108999999999995</v>
      </c>
      <c r="P1151" s="35">
        <v>39.587000000000003</v>
      </c>
      <c r="Q1151" s="36">
        <f t="shared" ref="Q1151:Q1154" si="447">N1151+O1151+P1151</f>
        <v>131.67700000000002</v>
      </c>
      <c r="R1151" s="108"/>
    </row>
    <row r="1152" spans="1:18">
      <c r="A1152" s="432"/>
      <c r="B1152" s="474"/>
      <c r="C1152" s="486"/>
      <c r="D1152" s="486"/>
      <c r="E1152" s="480"/>
      <c r="F1152" s="480"/>
      <c r="G1152" s="480"/>
      <c r="H1152" s="480"/>
      <c r="I1152" s="46" t="s">
        <v>16</v>
      </c>
      <c r="J1152" s="496"/>
      <c r="K1152" s="62" t="s">
        <v>12</v>
      </c>
      <c r="L1152" s="35">
        <v>0</v>
      </c>
      <c r="M1152" s="35">
        <v>0</v>
      </c>
      <c r="N1152" s="35">
        <v>609.68799999999999</v>
      </c>
      <c r="O1152" s="35">
        <v>759.06500000000005</v>
      </c>
      <c r="P1152" s="35">
        <v>215.78700000000001</v>
      </c>
      <c r="Q1152" s="36">
        <f t="shared" si="447"/>
        <v>1584.5400000000002</v>
      </c>
      <c r="R1152" s="108"/>
    </row>
    <row r="1153" spans="1:21" ht="66.75" customHeight="1">
      <c r="A1153" s="432"/>
      <c r="B1153" s="474"/>
      <c r="C1153" s="486"/>
      <c r="D1153" s="486"/>
      <c r="E1153" s="480"/>
      <c r="F1153" s="480"/>
      <c r="G1153" s="480"/>
      <c r="H1153" s="480"/>
      <c r="I1153" s="462" t="s">
        <v>704</v>
      </c>
      <c r="J1153" s="496"/>
      <c r="K1153" s="63" t="s">
        <v>640</v>
      </c>
      <c r="L1153" s="36">
        <v>0</v>
      </c>
      <c r="M1153" s="36">
        <v>0</v>
      </c>
      <c r="N1153" s="36">
        <f>N1154</f>
        <v>26.62</v>
      </c>
      <c r="O1153" s="36">
        <f t="shared" ref="O1153:P1153" si="448">O1154</f>
        <v>0</v>
      </c>
      <c r="P1153" s="36">
        <f t="shared" si="448"/>
        <v>0</v>
      </c>
      <c r="Q1153" s="36">
        <f t="shared" si="447"/>
        <v>26.62</v>
      </c>
      <c r="R1153" s="108"/>
    </row>
    <row r="1154" spans="1:21">
      <c r="A1154" s="432"/>
      <c r="B1154" s="475"/>
      <c r="C1154" s="486"/>
      <c r="D1154" s="486"/>
      <c r="E1154" s="480"/>
      <c r="F1154" s="480"/>
      <c r="G1154" s="480"/>
      <c r="H1154" s="480"/>
      <c r="I1154" s="46" t="s">
        <v>16</v>
      </c>
      <c r="J1154" s="496"/>
      <c r="K1154" s="62" t="s">
        <v>12</v>
      </c>
      <c r="L1154" s="35">
        <v>0</v>
      </c>
      <c r="M1154" s="35">
        <v>0</v>
      </c>
      <c r="N1154" s="35">
        <v>26.62</v>
      </c>
      <c r="O1154" s="35">
        <v>0</v>
      </c>
      <c r="P1154" s="35">
        <v>0</v>
      </c>
      <c r="Q1154" s="36">
        <f t="shared" si="447"/>
        <v>26.62</v>
      </c>
      <c r="R1154" s="108"/>
    </row>
    <row r="1155" spans="1:21" ht="63.75" customHeight="1">
      <c r="A1155" s="184">
        <v>23</v>
      </c>
      <c r="B1155" s="473" t="s">
        <v>449</v>
      </c>
      <c r="C1155" s="486"/>
      <c r="D1155" s="486"/>
      <c r="E1155" s="480"/>
      <c r="F1155" s="480"/>
      <c r="G1155" s="480"/>
      <c r="H1155" s="480"/>
      <c r="I1155" s="201" t="s">
        <v>13</v>
      </c>
      <c r="J1155" s="496"/>
      <c r="K1155" s="142"/>
      <c r="L1155" s="465"/>
      <c r="M1155" s="465"/>
      <c r="N1155" s="15">
        <f>N1156</f>
        <v>0</v>
      </c>
      <c r="O1155" s="15">
        <f t="shared" ref="O1155:P1155" si="449">O1156</f>
        <v>1536.366</v>
      </c>
      <c r="P1155" s="15">
        <f t="shared" si="449"/>
        <v>484.23099999999999</v>
      </c>
      <c r="Q1155" s="15">
        <f>N1155+O1155+P1155</f>
        <v>2020.597</v>
      </c>
      <c r="R1155" s="108"/>
    </row>
    <row r="1156" spans="1:21" ht="25.5">
      <c r="A1156" s="432"/>
      <c r="B1156" s="474"/>
      <c r="C1156" s="486"/>
      <c r="D1156" s="486"/>
      <c r="E1156" s="480"/>
      <c r="F1156" s="480"/>
      <c r="G1156" s="480"/>
      <c r="H1156" s="480"/>
      <c r="I1156" s="462" t="s">
        <v>453</v>
      </c>
      <c r="J1156" s="496"/>
      <c r="K1156" s="63" t="s">
        <v>110</v>
      </c>
      <c r="L1156" s="36">
        <v>0</v>
      </c>
      <c r="M1156" s="36">
        <v>0</v>
      </c>
      <c r="N1156" s="36">
        <f>N1157+N1158</f>
        <v>0</v>
      </c>
      <c r="O1156" s="36">
        <f t="shared" ref="O1156:P1156" si="450">O1157+O1158</f>
        <v>1536.366</v>
      </c>
      <c r="P1156" s="36">
        <f t="shared" si="450"/>
        <v>484.23099999999999</v>
      </c>
      <c r="Q1156" s="36">
        <f t="shared" ref="Q1156:Q1158" si="451">N1156+O1156+P1156</f>
        <v>2020.597</v>
      </c>
      <c r="R1156" s="108"/>
    </row>
    <row r="1157" spans="1:21" ht="25.5">
      <c r="A1157" s="432"/>
      <c r="B1157" s="474"/>
      <c r="C1157" s="486"/>
      <c r="D1157" s="486"/>
      <c r="E1157" s="480"/>
      <c r="F1157" s="480"/>
      <c r="G1157" s="480"/>
      <c r="H1157" s="480"/>
      <c r="I1157" s="46" t="s">
        <v>114</v>
      </c>
      <c r="J1157" s="496"/>
      <c r="K1157" s="62" t="s">
        <v>11</v>
      </c>
      <c r="L1157" s="35">
        <v>0</v>
      </c>
      <c r="M1157" s="35">
        <v>0</v>
      </c>
      <c r="N1157" s="35">
        <v>0</v>
      </c>
      <c r="O1157" s="35">
        <v>140.24700000000001</v>
      </c>
      <c r="P1157" s="35">
        <v>74.221999999999994</v>
      </c>
      <c r="Q1157" s="36">
        <f t="shared" si="451"/>
        <v>214.46899999999999</v>
      </c>
      <c r="R1157" s="108"/>
    </row>
    <row r="1158" spans="1:21">
      <c r="A1158" s="432"/>
      <c r="B1158" s="475"/>
      <c r="C1158" s="486"/>
      <c r="D1158" s="486"/>
      <c r="E1158" s="480"/>
      <c r="F1158" s="480"/>
      <c r="G1158" s="480"/>
      <c r="H1158" s="480"/>
      <c r="I1158" s="46" t="s">
        <v>16</v>
      </c>
      <c r="J1158" s="496"/>
      <c r="K1158" s="62" t="s">
        <v>12</v>
      </c>
      <c r="L1158" s="35">
        <v>0</v>
      </c>
      <c r="M1158" s="35">
        <v>0</v>
      </c>
      <c r="N1158" s="35">
        <v>0</v>
      </c>
      <c r="O1158" s="35">
        <v>1396.1189999999999</v>
      </c>
      <c r="P1158" s="35">
        <v>410.00900000000001</v>
      </c>
      <c r="Q1158" s="36">
        <f t="shared" si="451"/>
        <v>1806.1279999999999</v>
      </c>
      <c r="R1158" s="108"/>
    </row>
    <row r="1159" spans="1:21" ht="63.75" customHeight="1">
      <c r="A1159" s="184">
        <v>24</v>
      </c>
      <c r="B1159" s="473" t="s">
        <v>450</v>
      </c>
      <c r="C1159" s="486"/>
      <c r="D1159" s="486"/>
      <c r="E1159" s="480"/>
      <c r="F1159" s="480"/>
      <c r="G1159" s="480"/>
      <c r="H1159" s="480"/>
      <c r="I1159" s="201" t="s">
        <v>13</v>
      </c>
      <c r="J1159" s="496"/>
      <c r="K1159" s="142"/>
      <c r="L1159" s="464"/>
      <c r="M1159" s="464"/>
      <c r="N1159" s="15">
        <f>N1160</f>
        <v>1357.875</v>
      </c>
      <c r="O1159" s="15">
        <f t="shared" ref="O1159:Q1159" si="452">O1160</f>
        <v>1908.7860000000001</v>
      </c>
      <c r="P1159" s="15">
        <f t="shared" si="452"/>
        <v>730.53199999999993</v>
      </c>
      <c r="Q1159" s="15">
        <f t="shared" si="452"/>
        <v>3997.1930000000002</v>
      </c>
      <c r="R1159" s="108"/>
      <c r="S1159" s="12"/>
      <c r="T1159" s="12"/>
      <c r="U1159" s="12"/>
    </row>
    <row r="1160" spans="1:21" ht="25.5">
      <c r="A1160" s="432"/>
      <c r="B1160" s="474"/>
      <c r="C1160" s="486"/>
      <c r="D1160" s="486"/>
      <c r="E1160" s="480"/>
      <c r="F1160" s="480"/>
      <c r="G1160" s="480"/>
      <c r="H1160" s="480"/>
      <c r="I1160" s="462" t="s">
        <v>453</v>
      </c>
      <c r="J1160" s="496"/>
      <c r="K1160" s="63" t="s">
        <v>110</v>
      </c>
      <c r="L1160" s="36">
        <v>0</v>
      </c>
      <c r="M1160" s="36">
        <v>0</v>
      </c>
      <c r="N1160" s="36">
        <f>N1161+N1162</f>
        <v>1357.875</v>
      </c>
      <c r="O1160" s="36">
        <f t="shared" ref="O1160:P1160" si="453">O1161+O1162</f>
        <v>1908.7860000000001</v>
      </c>
      <c r="P1160" s="36">
        <f t="shared" si="453"/>
        <v>730.53199999999993</v>
      </c>
      <c r="Q1160" s="36">
        <f>N1160+O1160+P1160</f>
        <v>3997.1930000000002</v>
      </c>
      <c r="R1160" s="108"/>
      <c r="S1160" s="12"/>
      <c r="T1160" s="12"/>
      <c r="U1160" s="12"/>
    </row>
    <row r="1161" spans="1:21" ht="25.5">
      <c r="A1161" s="432"/>
      <c r="B1161" s="474"/>
      <c r="C1161" s="486"/>
      <c r="D1161" s="486"/>
      <c r="E1161" s="480"/>
      <c r="F1161" s="480"/>
      <c r="G1161" s="480"/>
      <c r="H1161" s="480"/>
      <c r="I1161" s="46" t="s">
        <v>114</v>
      </c>
      <c r="J1161" s="496"/>
      <c r="K1161" s="62" t="s">
        <v>11</v>
      </c>
      <c r="L1161" s="35">
        <v>0</v>
      </c>
      <c r="M1161" s="35">
        <v>0</v>
      </c>
      <c r="N1161" s="35">
        <v>61.381999999999998</v>
      </c>
      <c r="O1161" s="35">
        <v>221.41900000000001</v>
      </c>
      <c r="P1161" s="35">
        <v>125.36799999999999</v>
      </c>
      <c r="Q1161" s="36">
        <f t="shared" ref="Q1161:Q1162" si="454">N1161+O1161+P1161</f>
        <v>408.16899999999998</v>
      </c>
      <c r="R1161" s="108"/>
      <c r="S1161" s="12"/>
      <c r="T1161" s="12"/>
      <c r="U1161" s="12"/>
    </row>
    <row r="1162" spans="1:21" ht="15">
      <c r="A1162" s="432"/>
      <c r="B1162" s="475"/>
      <c r="C1162" s="486"/>
      <c r="D1162" s="486"/>
      <c r="E1162" s="480"/>
      <c r="F1162" s="480"/>
      <c r="G1162" s="480"/>
      <c r="H1162" s="480"/>
      <c r="I1162" s="46" t="s">
        <v>16</v>
      </c>
      <c r="J1162" s="496"/>
      <c r="K1162" s="62" t="s">
        <v>12</v>
      </c>
      <c r="L1162" s="35">
        <v>0</v>
      </c>
      <c r="M1162" s="35">
        <v>0</v>
      </c>
      <c r="N1162" s="35">
        <v>1296.4929999999999</v>
      </c>
      <c r="O1162" s="35">
        <v>1687.367</v>
      </c>
      <c r="P1162" s="35">
        <v>605.16399999999999</v>
      </c>
      <c r="Q1162" s="36">
        <f t="shared" si="454"/>
        <v>3589.0239999999994</v>
      </c>
      <c r="R1162" s="108"/>
      <c r="S1162" s="12"/>
      <c r="T1162" s="12"/>
      <c r="U1162" s="12"/>
    </row>
    <row r="1163" spans="1:21" ht="51" customHeight="1">
      <c r="A1163" s="184">
        <v>25</v>
      </c>
      <c r="B1163" s="473" t="s">
        <v>451</v>
      </c>
      <c r="C1163" s="486"/>
      <c r="D1163" s="486"/>
      <c r="E1163" s="480"/>
      <c r="F1163" s="480"/>
      <c r="G1163" s="480"/>
      <c r="H1163" s="480"/>
      <c r="I1163" s="201" t="s">
        <v>13</v>
      </c>
      <c r="J1163" s="498"/>
      <c r="K1163" s="142"/>
      <c r="L1163" s="464"/>
      <c r="M1163" s="464"/>
      <c r="N1163" s="15">
        <f>N1164+N1167</f>
        <v>801.05799999999999</v>
      </c>
      <c r="O1163" s="15">
        <f t="shared" ref="O1163:Q1163" si="455">O1164+O1167</f>
        <v>1123.1279999999999</v>
      </c>
      <c r="P1163" s="15">
        <f t="shared" si="455"/>
        <v>425.779</v>
      </c>
      <c r="Q1163" s="15">
        <f t="shared" si="455"/>
        <v>2349.9650000000001</v>
      </c>
      <c r="R1163" s="108"/>
      <c r="S1163" s="12"/>
      <c r="T1163" s="12"/>
      <c r="U1163" s="12"/>
    </row>
    <row r="1164" spans="1:21" ht="25.5">
      <c r="A1164" s="432"/>
      <c r="B1164" s="474"/>
      <c r="C1164" s="486"/>
      <c r="D1164" s="486"/>
      <c r="E1164" s="480"/>
      <c r="F1164" s="480"/>
      <c r="G1164" s="480"/>
      <c r="H1164" s="480"/>
      <c r="I1164" s="462" t="s">
        <v>453</v>
      </c>
      <c r="J1164" s="433"/>
      <c r="K1164" s="63" t="s">
        <v>110</v>
      </c>
      <c r="L1164" s="36">
        <v>0</v>
      </c>
      <c r="M1164" s="36">
        <v>0</v>
      </c>
      <c r="N1164" s="36">
        <f>N1165+N1166</f>
        <v>789.23599999999999</v>
      </c>
      <c r="O1164" s="36">
        <f t="shared" ref="O1164:P1164" si="456">O1165+O1166</f>
        <v>1123.1279999999999</v>
      </c>
      <c r="P1164" s="36">
        <f t="shared" si="456"/>
        <v>425.779</v>
      </c>
      <c r="Q1164" s="36">
        <f>N1164+O1164+P1164</f>
        <v>2338.143</v>
      </c>
      <c r="R1164" s="108"/>
      <c r="S1164" s="12"/>
      <c r="T1164" s="12"/>
      <c r="U1164" s="12"/>
    </row>
    <row r="1165" spans="1:21" ht="25.5">
      <c r="A1165" s="432"/>
      <c r="B1165" s="474"/>
      <c r="C1165" s="486"/>
      <c r="D1165" s="486"/>
      <c r="E1165" s="480"/>
      <c r="F1165" s="480"/>
      <c r="G1165" s="480"/>
      <c r="H1165" s="480"/>
      <c r="I1165" s="46" t="s">
        <v>114</v>
      </c>
      <c r="J1165" s="433"/>
      <c r="K1165" s="62" t="s">
        <v>11</v>
      </c>
      <c r="L1165" s="35">
        <v>0</v>
      </c>
      <c r="M1165" s="35">
        <v>0</v>
      </c>
      <c r="N1165" s="35">
        <v>24.992000000000001</v>
      </c>
      <c r="O1165" s="35">
        <v>113.163</v>
      </c>
      <c r="P1165" s="35">
        <v>58.284999999999997</v>
      </c>
      <c r="Q1165" s="36">
        <f t="shared" ref="Q1165:Q1168" si="457">N1165+O1165+P1165</f>
        <v>196.44</v>
      </c>
      <c r="R1165" s="108"/>
      <c r="S1165" s="12"/>
      <c r="T1165" s="12"/>
      <c r="U1165" s="12"/>
    </row>
    <row r="1166" spans="1:21" ht="15">
      <c r="A1166" s="432"/>
      <c r="B1166" s="474"/>
      <c r="C1166" s="486"/>
      <c r="D1166" s="486"/>
      <c r="E1166" s="480"/>
      <c r="F1166" s="480"/>
      <c r="G1166" s="480"/>
      <c r="H1166" s="480"/>
      <c r="I1166" s="46" t="s">
        <v>16</v>
      </c>
      <c r="J1166" s="433"/>
      <c r="K1166" s="62" t="s">
        <v>12</v>
      </c>
      <c r="L1166" s="35">
        <v>0</v>
      </c>
      <c r="M1166" s="35">
        <v>0</v>
      </c>
      <c r="N1166" s="35">
        <v>764.24400000000003</v>
      </c>
      <c r="O1166" s="35">
        <v>1009.965</v>
      </c>
      <c r="P1166" s="35">
        <v>367.49400000000003</v>
      </c>
      <c r="Q1166" s="36">
        <f t="shared" si="457"/>
        <v>2141.703</v>
      </c>
      <c r="R1166" s="108"/>
      <c r="S1166" s="12"/>
      <c r="T1166" s="12"/>
      <c r="U1166" s="12"/>
    </row>
    <row r="1167" spans="1:21" ht="89.25">
      <c r="A1167" s="432"/>
      <c r="B1167" s="474"/>
      <c r="C1167" s="486"/>
      <c r="D1167" s="486"/>
      <c r="E1167" s="480"/>
      <c r="F1167" s="480"/>
      <c r="G1167" s="480"/>
      <c r="H1167" s="480"/>
      <c r="I1167" s="462" t="s">
        <v>704</v>
      </c>
      <c r="J1167" s="433"/>
      <c r="K1167" s="63" t="s">
        <v>640</v>
      </c>
      <c r="L1167" s="36">
        <v>0</v>
      </c>
      <c r="M1167" s="36">
        <v>0</v>
      </c>
      <c r="N1167" s="36">
        <f>N1168</f>
        <v>11.821999999999999</v>
      </c>
      <c r="O1167" s="36">
        <f t="shared" ref="O1167:P1167" si="458">O1168</f>
        <v>0</v>
      </c>
      <c r="P1167" s="36">
        <f t="shared" si="458"/>
        <v>0</v>
      </c>
      <c r="Q1167" s="36">
        <f t="shared" si="457"/>
        <v>11.821999999999999</v>
      </c>
      <c r="R1167" s="466"/>
      <c r="S1167" s="12"/>
      <c r="T1167" s="12"/>
      <c r="U1167" s="12"/>
    </row>
    <row r="1168" spans="1:21" ht="15">
      <c r="A1168" s="432"/>
      <c r="B1168" s="475"/>
      <c r="C1168" s="487"/>
      <c r="D1168" s="487"/>
      <c r="E1168" s="481"/>
      <c r="F1168" s="481"/>
      <c r="G1168" s="481"/>
      <c r="H1168" s="481"/>
      <c r="I1168" s="46" t="s">
        <v>16</v>
      </c>
      <c r="J1168" s="433"/>
      <c r="K1168" s="62" t="s">
        <v>12</v>
      </c>
      <c r="L1168" s="35">
        <v>0</v>
      </c>
      <c r="M1168" s="35">
        <v>0</v>
      </c>
      <c r="N1168" s="35">
        <v>11.821999999999999</v>
      </c>
      <c r="O1168" s="35">
        <v>0</v>
      </c>
      <c r="P1168" s="35">
        <v>0</v>
      </c>
      <c r="Q1168" s="36">
        <f t="shared" si="457"/>
        <v>11.821999999999999</v>
      </c>
      <c r="R1168" s="108"/>
      <c r="S1168" s="12"/>
      <c r="T1168" s="12"/>
      <c r="U1168" s="12"/>
    </row>
    <row r="1169" spans="1:21" s="12" customFormat="1" ht="127.5">
      <c r="A1169" s="13">
        <v>4</v>
      </c>
      <c r="B1169" s="14"/>
      <c r="C1169" s="42" t="s">
        <v>14</v>
      </c>
      <c r="D1169" s="42" t="s">
        <v>15</v>
      </c>
      <c r="E1169" s="14" t="s">
        <v>215</v>
      </c>
      <c r="F1169" s="13" t="s">
        <v>187</v>
      </c>
      <c r="G1169" s="13" t="s">
        <v>187</v>
      </c>
      <c r="H1169" s="14" t="s">
        <v>177</v>
      </c>
      <c r="I1169" s="9"/>
      <c r="J1169" s="8"/>
      <c r="K1169" s="10"/>
      <c r="L1169" s="15">
        <f>L1170+L1177+L1191+L1206+L1222+L1238+L1254+L1270+L1285+L1300+L1316+L1329+L1345+L1361+L1377+L1394+L1410+L1439+L1446+L1453+L1466+L1483+L1489+L1494+L1498+L1527+L1534+L1562+L1598</f>
        <v>0</v>
      </c>
      <c r="M1169" s="15">
        <f>M1170+M1177+M1191+M1206+M1222+M1238+M1254+M1270+M1285+M1300+M1316+M1329+M1345+M1361+M1377+M1394+M1410+M1439+M1446+M1453+M1466+M1483+M1489+M1494+M1498+M1527+M1534+M1562+M1598</f>
        <v>4590.0069999999996</v>
      </c>
      <c r="N1169" s="15">
        <f>N1170+N1177+N1191+N1206+N1222+N1238+N1254+N1270+N1285+N1300+N1316+N1329+N1345+N1361+N1377+N1394+N1410+N1439+N1446+N1453+N1466+N1483+N1489+N1494+N1498+N1527+N1534+N1562+N1598</f>
        <v>7346.3190999999997</v>
      </c>
      <c r="O1169" s="15">
        <f>O1170+O1177+O1191+O1206+O1222+O1238+O1254+O1270+O1285+O1300+O1316+O1329+O1345+O1361+O1377+O1394+O1410+O1439+O1446+O1453+O1466+O1483+O1489+O1494+O1498+O1527+O1534+O1562+O1598</f>
        <v>10739.569</v>
      </c>
      <c r="P1169" s="15"/>
      <c r="Q1169" s="15">
        <f>Q1170+Q1177+Q1191+Q1206+Q1222+Q1238+Q1254+Q1270+Q1285+Q1300+Q1316+Q1329+Q1345+Q1361+Q1377+Q1394+Q1410+Q1439+Q1446+Q1453+Q1466+Q1483+Q1489+Q1494+Q1498+Q1527+Q1534+Q1562+Q1598</f>
        <v>22675.895100000005</v>
      </c>
      <c r="R1169" s="13"/>
    </row>
    <row r="1170" spans="1:21" s="12" customFormat="1" ht="15">
      <c r="A1170" s="495">
        <v>1</v>
      </c>
      <c r="B1170" s="479" t="s">
        <v>299</v>
      </c>
      <c r="C1170" s="491" t="s">
        <v>171</v>
      </c>
      <c r="D1170" s="491" t="s">
        <v>15</v>
      </c>
      <c r="E1170" s="479" t="s">
        <v>215</v>
      </c>
      <c r="F1170" s="479" t="s">
        <v>19</v>
      </c>
      <c r="G1170" s="479" t="s">
        <v>622</v>
      </c>
      <c r="H1170" s="485" t="s">
        <v>187</v>
      </c>
      <c r="I1170" s="201" t="s">
        <v>13</v>
      </c>
      <c r="J1170" s="495">
        <v>112</v>
      </c>
      <c r="K1170" s="10"/>
      <c r="L1170" s="15">
        <f>L1171</f>
        <v>0</v>
      </c>
      <c r="M1170" s="15">
        <f t="shared" ref="M1170:O1170" si="459">M1171</f>
        <v>17.101999999999997</v>
      </c>
      <c r="N1170" s="15">
        <f t="shared" si="459"/>
        <v>55.179000000000002</v>
      </c>
      <c r="O1170" s="15">
        <f t="shared" si="459"/>
        <v>64.043999999999997</v>
      </c>
      <c r="P1170" s="15"/>
      <c r="Q1170" s="15">
        <f>L1170+M1170+N1170+O1170</f>
        <v>136.32499999999999</v>
      </c>
      <c r="R1170" s="317"/>
    </row>
    <row r="1171" spans="1:21" s="12" customFormat="1" ht="25.5">
      <c r="A1171" s="496"/>
      <c r="B1171" s="480"/>
      <c r="C1171" s="492"/>
      <c r="D1171" s="492"/>
      <c r="E1171" s="480"/>
      <c r="F1171" s="480"/>
      <c r="G1171" s="480"/>
      <c r="H1171" s="486"/>
      <c r="I1171" s="38" t="s">
        <v>191</v>
      </c>
      <c r="J1171" s="496"/>
      <c r="K1171" s="51" t="s">
        <v>190</v>
      </c>
      <c r="L1171" s="52">
        <f>L1172+L1175</f>
        <v>0</v>
      </c>
      <c r="M1171" s="52">
        <f>M1172+M1175</f>
        <v>17.101999999999997</v>
      </c>
      <c r="N1171" s="52">
        <f>N1172+N1175</f>
        <v>55.179000000000002</v>
      </c>
      <c r="O1171" s="52">
        <f>O1172+O1175</f>
        <v>64.043999999999997</v>
      </c>
      <c r="P1171" s="52"/>
      <c r="Q1171" s="36">
        <f>L1171+M1171+N1171+O1171</f>
        <v>136.32499999999999</v>
      </c>
      <c r="R1171" s="317"/>
    </row>
    <row r="1172" spans="1:21" s="12" customFormat="1" ht="38.25">
      <c r="A1172" s="496"/>
      <c r="B1172" s="480"/>
      <c r="C1172" s="492"/>
      <c r="D1172" s="492"/>
      <c r="E1172" s="480"/>
      <c r="F1172" s="480"/>
      <c r="G1172" s="480"/>
      <c r="H1172" s="486"/>
      <c r="I1172" s="176" t="s">
        <v>22</v>
      </c>
      <c r="J1172" s="496"/>
      <c r="K1172" s="55" t="s">
        <v>10</v>
      </c>
      <c r="L1172" s="56">
        <f>L1173+L1174</f>
        <v>0</v>
      </c>
      <c r="M1172" s="56">
        <f t="shared" ref="M1172:O1172" si="460">M1173+M1174</f>
        <v>16.742999999999999</v>
      </c>
      <c r="N1172" s="56">
        <f t="shared" si="460"/>
        <v>55.179000000000002</v>
      </c>
      <c r="O1172" s="56">
        <f t="shared" si="460"/>
        <v>62.363999999999997</v>
      </c>
      <c r="P1172" s="56"/>
      <c r="Q1172" s="36">
        <f t="shared" ref="Q1172:Q1176" si="461">L1172+M1172+N1172+O1172</f>
        <v>134.286</v>
      </c>
      <c r="R1172" s="317"/>
    </row>
    <row r="1173" spans="1:21" s="12" customFormat="1" ht="15">
      <c r="A1173" s="496"/>
      <c r="B1173" s="480"/>
      <c r="C1173" s="492"/>
      <c r="D1173" s="492"/>
      <c r="E1173" s="480"/>
      <c r="F1173" s="480"/>
      <c r="G1173" s="480"/>
      <c r="H1173" s="486"/>
      <c r="I1173" s="175" t="s">
        <v>16</v>
      </c>
      <c r="J1173" s="496"/>
      <c r="K1173" s="177" t="s">
        <v>12</v>
      </c>
      <c r="L1173" s="57">
        <v>0</v>
      </c>
      <c r="M1173" s="57">
        <v>16.460999999999999</v>
      </c>
      <c r="N1173" s="57">
        <v>55.179000000000002</v>
      </c>
      <c r="O1173" s="57">
        <v>62.363999999999997</v>
      </c>
      <c r="P1173" s="57"/>
      <c r="Q1173" s="36">
        <f t="shared" si="461"/>
        <v>134.00399999999999</v>
      </c>
      <c r="R1173" s="317"/>
    </row>
    <row r="1174" spans="1:21" s="12" customFormat="1" ht="38.25">
      <c r="A1174" s="496"/>
      <c r="B1174" s="480"/>
      <c r="C1174" s="492"/>
      <c r="D1174" s="492"/>
      <c r="E1174" s="480"/>
      <c r="F1174" s="480"/>
      <c r="G1174" s="480"/>
      <c r="H1174" s="486"/>
      <c r="I1174" s="117" t="s">
        <v>18</v>
      </c>
      <c r="J1174" s="496"/>
      <c r="K1174" s="177" t="s">
        <v>17</v>
      </c>
      <c r="L1174" s="57">
        <v>0</v>
      </c>
      <c r="M1174" s="57">
        <v>0.28199999999999997</v>
      </c>
      <c r="N1174" s="57">
        <v>0</v>
      </c>
      <c r="O1174" s="57">
        <v>0</v>
      </c>
      <c r="P1174" s="57"/>
      <c r="Q1174" s="36">
        <f t="shared" si="461"/>
        <v>0.28199999999999997</v>
      </c>
      <c r="R1174" s="324"/>
    </row>
    <row r="1175" spans="1:21" s="12" customFormat="1" ht="25.5">
      <c r="A1175" s="496"/>
      <c r="B1175" s="480"/>
      <c r="C1175" s="492"/>
      <c r="D1175" s="492"/>
      <c r="E1175" s="480"/>
      <c r="F1175" s="480"/>
      <c r="G1175" s="480"/>
      <c r="H1175" s="486"/>
      <c r="I1175" s="178" t="s">
        <v>25</v>
      </c>
      <c r="J1175" s="496"/>
      <c r="K1175" s="55" t="s">
        <v>26</v>
      </c>
      <c r="L1175" s="56">
        <f>L1176</f>
        <v>0</v>
      </c>
      <c r="M1175" s="56">
        <f t="shared" ref="M1175:O1175" si="462">M1176</f>
        <v>0.35899999999999999</v>
      </c>
      <c r="N1175" s="56">
        <f t="shared" si="462"/>
        <v>0</v>
      </c>
      <c r="O1175" s="56">
        <f t="shared" si="462"/>
        <v>1.68</v>
      </c>
      <c r="P1175" s="56"/>
      <c r="Q1175" s="36">
        <f t="shared" si="461"/>
        <v>2.0389999999999997</v>
      </c>
      <c r="R1175" s="317"/>
    </row>
    <row r="1176" spans="1:21" s="12" customFormat="1" ht="25.5">
      <c r="A1176" s="496"/>
      <c r="B1176" s="480"/>
      <c r="C1176" s="492"/>
      <c r="D1176" s="492"/>
      <c r="E1176" s="480"/>
      <c r="F1176" s="480"/>
      <c r="G1176" s="480"/>
      <c r="H1176" s="486"/>
      <c r="I1176" s="176" t="s">
        <v>16</v>
      </c>
      <c r="J1176" s="496"/>
      <c r="K1176" s="177" t="s">
        <v>12</v>
      </c>
      <c r="L1176" s="57">
        <v>0</v>
      </c>
      <c r="M1176" s="57">
        <v>0.35899999999999999</v>
      </c>
      <c r="N1176" s="57">
        <v>0</v>
      </c>
      <c r="O1176" s="57">
        <v>1.68</v>
      </c>
      <c r="P1176" s="57"/>
      <c r="Q1176" s="36">
        <f t="shared" si="461"/>
        <v>2.0389999999999997</v>
      </c>
      <c r="R1176" s="317"/>
    </row>
    <row r="1177" spans="1:21" s="12" customFormat="1" ht="15">
      <c r="A1177" s="495">
        <v>2</v>
      </c>
      <c r="B1177" s="479" t="s">
        <v>329</v>
      </c>
      <c r="C1177" s="492"/>
      <c r="D1177" s="492"/>
      <c r="E1177" s="480"/>
      <c r="F1177" s="480"/>
      <c r="G1177" s="480"/>
      <c r="H1177" s="486"/>
      <c r="I1177" s="201" t="s">
        <v>13</v>
      </c>
      <c r="J1177" s="495">
        <v>122</v>
      </c>
      <c r="K1177" s="10"/>
      <c r="L1177" s="15">
        <f>L1178</f>
        <v>0</v>
      </c>
      <c r="M1177" s="15">
        <f t="shared" ref="M1177:O1177" si="463">M1178</f>
        <v>95.101000000000013</v>
      </c>
      <c r="N1177" s="15">
        <f t="shared" si="463"/>
        <v>342.69199999999995</v>
      </c>
      <c r="O1177" s="15">
        <f t="shared" si="463"/>
        <v>469.13699999999989</v>
      </c>
      <c r="P1177" s="15"/>
      <c r="Q1177" s="15">
        <f>L1177+M1177+N1177+O1177</f>
        <v>906.92999999999984</v>
      </c>
      <c r="R1177" s="317"/>
      <c r="S1177" s="19"/>
      <c r="T1177" s="19"/>
      <c r="U1177" s="19"/>
    </row>
    <row r="1178" spans="1:21" s="12" customFormat="1" ht="25.5">
      <c r="A1178" s="496"/>
      <c r="B1178" s="480"/>
      <c r="C1178" s="492"/>
      <c r="D1178" s="492"/>
      <c r="E1178" s="480"/>
      <c r="F1178" s="480"/>
      <c r="G1178" s="480"/>
      <c r="H1178" s="486"/>
      <c r="I1178" s="180" t="s">
        <v>349</v>
      </c>
      <c r="J1178" s="496"/>
      <c r="K1178" s="39" t="s">
        <v>348</v>
      </c>
      <c r="L1178" s="36">
        <f>L1179+L1182+L1184+L1187+L1189</f>
        <v>0</v>
      </c>
      <c r="M1178" s="36">
        <f>M1179+M1182+M1184+M1187+M1189</f>
        <v>95.101000000000013</v>
      </c>
      <c r="N1178" s="36">
        <f>N1179+N1182+N1184+N1187+N1189</f>
        <v>342.69199999999995</v>
      </c>
      <c r="O1178" s="36">
        <f>O1179+O1182+O1184+O1187+O1189</f>
        <v>469.13699999999989</v>
      </c>
      <c r="P1178" s="36"/>
      <c r="Q1178" s="36">
        <f>O1178+N1178+M1178+L1178</f>
        <v>906.92999999999984</v>
      </c>
      <c r="R1178" s="317"/>
    </row>
    <row r="1179" spans="1:21" s="19" customFormat="1" ht="38.25">
      <c r="A1179" s="496"/>
      <c r="B1179" s="480"/>
      <c r="C1179" s="492"/>
      <c r="D1179" s="492"/>
      <c r="E1179" s="480"/>
      <c r="F1179" s="480"/>
      <c r="G1179" s="480"/>
      <c r="H1179" s="486"/>
      <c r="I1179" s="180" t="s">
        <v>28</v>
      </c>
      <c r="J1179" s="496"/>
      <c r="K1179" s="39" t="s">
        <v>10</v>
      </c>
      <c r="L1179" s="36">
        <f>L1180+L1181</f>
        <v>0</v>
      </c>
      <c r="M1179" s="36">
        <f t="shared" ref="M1179:O1179" si="464">M1180+M1181</f>
        <v>81.686000000000007</v>
      </c>
      <c r="N1179" s="36">
        <f t="shared" si="464"/>
        <v>292.25599999999997</v>
      </c>
      <c r="O1179" s="36">
        <f t="shared" si="464"/>
        <v>311.42499999999995</v>
      </c>
      <c r="P1179" s="36"/>
      <c r="Q1179" s="36">
        <f t="shared" ref="Q1179:Q1218" si="465">O1179+N1179+M1179+L1179</f>
        <v>685.36699999999996</v>
      </c>
      <c r="R1179" s="37"/>
      <c r="S1179" s="12"/>
      <c r="T1179" s="12"/>
      <c r="U1179" s="12"/>
    </row>
    <row r="1180" spans="1:21" s="12" customFormat="1" ht="25.5">
      <c r="A1180" s="496"/>
      <c r="B1180" s="480"/>
      <c r="C1180" s="492"/>
      <c r="D1180" s="492"/>
      <c r="E1180" s="480"/>
      <c r="F1180" s="480"/>
      <c r="G1180" s="480"/>
      <c r="H1180" s="486"/>
      <c r="I1180" s="179" t="s">
        <v>23</v>
      </c>
      <c r="J1180" s="496"/>
      <c r="K1180" s="61" t="s">
        <v>11</v>
      </c>
      <c r="L1180" s="50">
        <v>0</v>
      </c>
      <c r="M1180" s="50">
        <v>0</v>
      </c>
      <c r="N1180" s="50">
        <v>0</v>
      </c>
      <c r="O1180" s="50">
        <v>0.47199999999999998</v>
      </c>
      <c r="P1180" s="50"/>
      <c r="Q1180" s="36">
        <f t="shared" si="465"/>
        <v>0.47199999999999998</v>
      </c>
      <c r="R1180" s="317"/>
    </row>
    <row r="1181" spans="1:21" s="12" customFormat="1" ht="15">
      <c r="A1181" s="496"/>
      <c r="B1181" s="480"/>
      <c r="C1181" s="492"/>
      <c r="D1181" s="492"/>
      <c r="E1181" s="480"/>
      <c r="F1181" s="480"/>
      <c r="G1181" s="480"/>
      <c r="H1181" s="486"/>
      <c r="I1181" s="179" t="s">
        <v>16</v>
      </c>
      <c r="J1181" s="496"/>
      <c r="K1181" s="61" t="s">
        <v>12</v>
      </c>
      <c r="L1181" s="50">
        <v>0</v>
      </c>
      <c r="M1181" s="50">
        <v>81.686000000000007</v>
      </c>
      <c r="N1181" s="50">
        <v>292.25599999999997</v>
      </c>
      <c r="O1181" s="50">
        <v>310.95299999999997</v>
      </c>
      <c r="P1181" s="50"/>
      <c r="Q1181" s="36">
        <f>O1181+N1181+M1181+L1181</f>
        <v>684.89499999999998</v>
      </c>
      <c r="R1181" s="317"/>
    </row>
    <row r="1182" spans="1:21" s="12" customFormat="1" ht="25.5">
      <c r="A1182" s="496"/>
      <c r="B1182" s="480"/>
      <c r="C1182" s="492"/>
      <c r="D1182" s="492"/>
      <c r="E1182" s="480"/>
      <c r="F1182" s="480"/>
      <c r="G1182" s="480"/>
      <c r="H1182" s="486"/>
      <c r="I1182" s="180" t="s">
        <v>25</v>
      </c>
      <c r="J1182" s="496"/>
      <c r="K1182" s="51" t="s">
        <v>26</v>
      </c>
      <c r="L1182" s="36">
        <f>L1183</f>
        <v>0</v>
      </c>
      <c r="M1182" s="36">
        <f t="shared" ref="M1182:O1182" si="466">M1183</f>
        <v>1.4</v>
      </c>
      <c r="N1182" s="36">
        <f t="shared" si="466"/>
        <v>11.717000000000001</v>
      </c>
      <c r="O1182" s="36">
        <f t="shared" si="466"/>
        <v>1.2</v>
      </c>
      <c r="P1182" s="36"/>
      <c r="Q1182" s="36">
        <f t="shared" si="465"/>
        <v>14.317</v>
      </c>
      <c r="R1182" s="317"/>
    </row>
    <row r="1183" spans="1:21" s="12" customFormat="1" ht="15">
      <c r="A1183" s="496"/>
      <c r="B1183" s="480"/>
      <c r="C1183" s="492"/>
      <c r="D1183" s="492"/>
      <c r="E1183" s="480"/>
      <c r="F1183" s="480"/>
      <c r="G1183" s="480"/>
      <c r="H1183" s="486"/>
      <c r="I1183" s="179" t="s">
        <v>16</v>
      </c>
      <c r="J1183" s="496"/>
      <c r="K1183" s="61" t="s">
        <v>12</v>
      </c>
      <c r="L1183" s="50">
        <v>0</v>
      </c>
      <c r="M1183" s="50">
        <v>1.4</v>
      </c>
      <c r="N1183" s="50">
        <v>11.717000000000001</v>
      </c>
      <c r="O1183" s="50">
        <v>1.2</v>
      </c>
      <c r="P1183" s="50"/>
      <c r="Q1183" s="36">
        <f t="shared" si="465"/>
        <v>14.317</v>
      </c>
      <c r="R1183" s="317"/>
    </row>
    <row r="1184" spans="1:21" s="12" customFormat="1" ht="25.5">
      <c r="A1184" s="496"/>
      <c r="B1184" s="480"/>
      <c r="C1184" s="492"/>
      <c r="D1184" s="492"/>
      <c r="E1184" s="480"/>
      <c r="F1184" s="480"/>
      <c r="G1184" s="480"/>
      <c r="H1184" s="486"/>
      <c r="I1184" s="180" t="s">
        <v>30</v>
      </c>
      <c r="J1184" s="496"/>
      <c r="K1184" s="51" t="s">
        <v>27</v>
      </c>
      <c r="L1184" s="36">
        <f>L1185+L1186</f>
        <v>0</v>
      </c>
      <c r="M1184" s="36">
        <f t="shared" ref="M1184:O1184" si="467">M1185+M1186</f>
        <v>6.383</v>
      </c>
      <c r="N1184" s="36">
        <f t="shared" si="467"/>
        <v>24.734000000000002</v>
      </c>
      <c r="O1184" s="36">
        <f t="shared" si="467"/>
        <v>35.613999999999997</v>
      </c>
      <c r="P1184" s="36"/>
      <c r="Q1184" s="36">
        <f t="shared" si="465"/>
        <v>66.730999999999995</v>
      </c>
      <c r="R1184" s="317"/>
    </row>
    <row r="1185" spans="1:21" s="12" customFormat="1" ht="15">
      <c r="A1185" s="496"/>
      <c r="B1185" s="480"/>
      <c r="C1185" s="492"/>
      <c r="D1185" s="492"/>
      <c r="E1185" s="480"/>
      <c r="F1185" s="480"/>
      <c r="G1185" s="480"/>
      <c r="H1185" s="486"/>
      <c r="I1185" s="179" t="s">
        <v>16</v>
      </c>
      <c r="J1185" s="496"/>
      <c r="K1185" s="61" t="s">
        <v>12</v>
      </c>
      <c r="L1185" s="50">
        <v>0</v>
      </c>
      <c r="M1185" s="50">
        <v>5.609</v>
      </c>
      <c r="N1185" s="50">
        <v>24.734000000000002</v>
      </c>
      <c r="O1185" s="50">
        <v>35.613999999999997</v>
      </c>
      <c r="P1185" s="50"/>
      <c r="Q1185" s="36">
        <f t="shared" si="465"/>
        <v>65.956999999999994</v>
      </c>
      <c r="R1185" s="317"/>
      <c r="S1185" s="20"/>
      <c r="T1185" s="20"/>
      <c r="U1185" s="20"/>
    </row>
    <row r="1186" spans="1:21" s="12" customFormat="1" ht="38.25">
      <c r="A1186" s="496"/>
      <c r="B1186" s="480"/>
      <c r="C1186" s="492"/>
      <c r="D1186" s="492"/>
      <c r="E1186" s="480"/>
      <c r="F1186" s="480"/>
      <c r="G1186" s="480"/>
      <c r="H1186" s="486"/>
      <c r="I1186" s="117" t="s">
        <v>18</v>
      </c>
      <c r="J1186" s="496"/>
      <c r="K1186" s="61" t="s">
        <v>17</v>
      </c>
      <c r="L1186" s="50">
        <v>0</v>
      </c>
      <c r="M1186" s="50">
        <v>0.77400000000000002</v>
      </c>
      <c r="N1186" s="50">
        <v>0</v>
      </c>
      <c r="O1186" s="50">
        <v>0</v>
      </c>
      <c r="P1186" s="50"/>
      <c r="Q1186" s="36">
        <f t="shared" si="465"/>
        <v>0.77400000000000002</v>
      </c>
      <c r="R1186" s="324"/>
      <c r="S1186" s="20"/>
      <c r="T1186" s="20"/>
      <c r="U1186" s="20"/>
    </row>
    <row r="1187" spans="1:21" s="20" customFormat="1" ht="51">
      <c r="A1187" s="496"/>
      <c r="B1187" s="480"/>
      <c r="C1187" s="492"/>
      <c r="D1187" s="492"/>
      <c r="E1187" s="480"/>
      <c r="F1187" s="480"/>
      <c r="G1187" s="480"/>
      <c r="H1187" s="486"/>
      <c r="I1187" s="180" t="s">
        <v>32</v>
      </c>
      <c r="J1187" s="496"/>
      <c r="K1187" s="51" t="s">
        <v>38</v>
      </c>
      <c r="L1187" s="53">
        <f>L1188</f>
        <v>0</v>
      </c>
      <c r="M1187" s="53">
        <f t="shared" ref="M1187:O1187" si="468">M1188</f>
        <v>0</v>
      </c>
      <c r="N1187" s="53">
        <f t="shared" si="468"/>
        <v>0</v>
      </c>
      <c r="O1187" s="53">
        <f t="shared" si="468"/>
        <v>104.03</v>
      </c>
      <c r="P1187" s="53"/>
      <c r="Q1187" s="36">
        <f t="shared" si="465"/>
        <v>104.03</v>
      </c>
      <c r="R1187" s="37"/>
    </row>
    <row r="1188" spans="1:21" s="20" customFormat="1" ht="15">
      <c r="A1188" s="496"/>
      <c r="B1188" s="480"/>
      <c r="C1188" s="492"/>
      <c r="D1188" s="492"/>
      <c r="E1188" s="480"/>
      <c r="F1188" s="480"/>
      <c r="G1188" s="480"/>
      <c r="H1188" s="486"/>
      <c r="I1188" s="179" t="s">
        <v>16</v>
      </c>
      <c r="J1188" s="496"/>
      <c r="K1188" s="61" t="s">
        <v>12</v>
      </c>
      <c r="L1188" s="50">
        <v>0</v>
      </c>
      <c r="M1188" s="50">
        <v>0</v>
      </c>
      <c r="N1188" s="50">
        <v>0</v>
      </c>
      <c r="O1188" s="50">
        <v>104.03</v>
      </c>
      <c r="P1188" s="50"/>
      <c r="Q1188" s="36">
        <f t="shared" si="465"/>
        <v>104.03</v>
      </c>
      <c r="R1188" s="317"/>
    </row>
    <row r="1189" spans="1:21" s="20" customFormat="1" ht="89.25">
      <c r="A1189" s="496"/>
      <c r="B1189" s="480"/>
      <c r="C1189" s="492"/>
      <c r="D1189" s="492"/>
      <c r="E1189" s="480"/>
      <c r="F1189" s="480"/>
      <c r="G1189" s="480"/>
      <c r="H1189" s="486"/>
      <c r="I1189" s="54" t="s">
        <v>33</v>
      </c>
      <c r="J1189" s="496"/>
      <c r="K1189" s="51" t="s">
        <v>39</v>
      </c>
      <c r="L1189" s="53">
        <f>L1190</f>
        <v>0</v>
      </c>
      <c r="M1189" s="53">
        <f t="shared" ref="M1189:O1189" si="469">M1190</f>
        <v>5.6319999999999997</v>
      </c>
      <c r="N1189" s="53">
        <f t="shared" si="469"/>
        <v>13.984999999999999</v>
      </c>
      <c r="O1189" s="53">
        <f t="shared" si="469"/>
        <v>16.867999999999999</v>
      </c>
      <c r="P1189" s="53"/>
      <c r="Q1189" s="36">
        <f t="shared" si="465"/>
        <v>36.484999999999999</v>
      </c>
      <c r="R1189" s="317"/>
    </row>
    <row r="1190" spans="1:21" s="20" customFormat="1" ht="15">
      <c r="A1190" s="496"/>
      <c r="B1190" s="480"/>
      <c r="C1190" s="492"/>
      <c r="D1190" s="492"/>
      <c r="E1190" s="480"/>
      <c r="F1190" s="480"/>
      <c r="G1190" s="480"/>
      <c r="H1190" s="486"/>
      <c r="I1190" s="181" t="s">
        <v>16</v>
      </c>
      <c r="J1190" s="498"/>
      <c r="K1190" s="318" t="s">
        <v>12</v>
      </c>
      <c r="L1190" s="50">
        <v>0</v>
      </c>
      <c r="M1190" s="50">
        <v>5.6319999999999997</v>
      </c>
      <c r="N1190" s="50">
        <v>13.984999999999999</v>
      </c>
      <c r="O1190" s="50">
        <v>16.867999999999999</v>
      </c>
      <c r="P1190" s="50"/>
      <c r="Q1190" s="36">
        <f t="shared" si="465"/>
        <v>36.484999999999999</v>
      </c>
      <c r="R1190" s="317"/>
    </row>
    <row r="1191" spans="1:21" s="20" customFormat="1" ht="15" customHeight="1">
      <c r="A1191" s="495">
        <v>3</v>
      </c>
      <c r="B1191" s="479" t="s">
        <v>380</v>
      </c>
      <c r="C1191" s="492"/>
      <c r="D1191" s="492"/>
      <c r="E1191" s="480"/>
      <c r="F1191" s="480"/>
      <c r="G1191" s="480"/>
      <c r="H1191" s="486"/>
      <c r="I1191" s="201" t="s">
        <v>13</v>
      </c>
      <c r="J1191" s="495">
        <v>124</v>
      </c>
      <c r="K1191" s="142"/>
      <c r="L1191" s="15">
        <f>L1192</f>
        <v>0</v>
      </c>
      <c r="M1191" s="15">
        <f t="shared" ref="M1191:O1191" si="470">M1192</f>
        <v>21.914999999999999</v>
      </c>
      <c r="N1191" s="15">
        <f>N1192</f>
        <v>55.262</v>
      </c>
      <c r="O1191" s="15">
        <f t="shared" si="470"/>
        <v>64.123000000000005</v>
      </c>
      <c r="P1191" s="15"/>
      <c r="Q1191" s="15">
        <f t="shared" si="465"/>
        <v>141.30000000000001</v>
      </c>
      <c r="R1191" s="317"/>
    </row>
    <row r="1192" spans="1:21" s="20" customFormat="1" ht="38.25">
      <c r="A1192" s="496"/>
      <c r="B1192" s="480"/>
      <c r="C1192" s="492"/>
      <c r="D1192" s="492"/>
      <c r="E1192" s="480"/>
      <c r="F1192" s="480"/>
      <c r="G1192" s="480"/>
      <c r="H1192" s="486"/>
      <c r="I1192" s="38" t="s">
        <v>193</v>
      </c>
      <c r="J1192" s="496"/>
      <c r="K1192" s="39" t="s">
        <v>192</v>
      </c>
      <c r="L1192" s="36">
        <f>L1193+L1196+L1198+L1200+L1202+L1204</f>
        <v>0</v>
      </c>
      <c r="M1192" s="36">
        <f t="shared" ref="M1192:O1192" si="471">M1193+M1196+M1198+M1200+M1202+M1204</f>
        <v>21.914999999999999</v>
      </c>
      <c r="N1192" s="36">
        <f t="shared" si="471"/>
        <v>55.262</v>
      </c>
      <c r="O1192" s="36">
        <f t="shared" si="471"/>
        <v>64.123000000000005</v>
      </c>
      <c r="P1192" s="36"/>
      <c r="Q1192" s="36">
        <f t="shared" si="465"/>
        <v>141.30000000000001</v>
      </c>
      <c r="R1192" s="317"/>
    </row>
    <row r="1193" spans="1:21" s="20" customFormat="1" ht="51">
      <c r="A1193" s="496"/>
      <c r="B1193" s="480"/>
      <c r="C1193" s="492"/>
      <c r="D1193" s="492"/>
      <c r="E1193" s="480"/>
      <c r="F1193" s="480"/>
      <c r="G1193" s="480"/>
      <c r="H1193" s="486"/>
      <c r="I1193" s="34" t="s">
        <v>121</v>
      </c>
      <c r="J1193" s="496"/>
      <c r="K1193" s="63" t="s">
        <v>10</v>
      </c>
      <c r="L1193" s="36">
        <f>L1194+L1195</f>
        <v>0</v>
      </c>
      <c r="M1193" s="36">
        <f t="shared" ref="M1193:O1193" si="472">M1194+M1195</f>
        <v>14.652999999999999</v>
      </c>
      <c r="N1193" s="36">
        <f t="shared" si="472"/>
        <v>49.881</v>
      </c>
      <c r="O1193" s="36">
        <f t="shared" si="472"/>
        <v>49.786000000000001</v>
      </c>
      <c r="P1193" s="36"/>
      <c r="Q1193" s="36">
        <f t="shared" si="465"/>
        <v>114.32</v>
      </c>
      <c r="R1193" s="317"/>
    </row>
    <row r="1194" spans="1:21" s="20" customFormat="1" ht="15">
      <c r="A1194" s="496"/>
      <c r="B1194" s="480"/>
      <c r="C1194" s="492"/>
      <c r="D1194" s="492"/>
      <c r="E1194" s="480"/>
      <c r="F1194" s="480"/>
      <c r="G1194" s="480"/>
      <c r="H1194" s="486"/>
      <c r="I1194" s="64" t="s">
        <v>16</v>
      </c>
      <c r="J1194" s="496"/>
      <c r="K1194" s="62" t="s">
        <v>12</v>
      </c>
      <c r="L1194" s="35">
        <v>0</v>
      </c>
      <c r="M1194" s="35">
        <v>14.27</v>
      </c>
      <c r="N1194" s="50">
        <v>49.881</v>
      </c>
      <c r="O1194" s="50">
        <v>49.786000000000001</v>
      </c>
      <c r="P1194" s="50"/>
      <c r="Q1194" s="36">
        <f t="shared" si="465"/>
        <v>113.937</v>
      </c>
      <c r="R1194" s="317"/>
    </row>
    <row r="1195" spans="1:21" s="20" customFormat="1" ht="38.25">
      <c r="A1195" s="496"/>
      <c r="B1195" s="480"/>
      <c r="C1195" s="492"/>
      <c r="D1195" s="492"/>
      <c r="E1195" s="480"/>
      <c r="F1195" s="480"/>
      <c r="G1195" s="480"/>
      <c r="H1195" s="486"/>
      <c r="I1195" s="117" t="s">
        <v>18</v>
      </c>
      <c r="J1195" s="496"/>
      <c r="K1195" s="62" t="s">
        <v>17</v>
      </c>
      <c r="L1195" s="35">
        <v>0</v>
      </c>
      <c r="M1195" s="35">
        <v>0.38300000000000001</v>
      </c>
      <c r="N1195" s="35">
        <v>0</v>
      </c>
      <c r="O1195" s="35">
        <v>0</v>
      </c>
      <c r="P1195" s="35"/>
      <c r="Q1195" s="36">
        <f t="shared" si="465"/>
        <v>0.38300000000000001</v>
      </c>
      <c r="R1195" s="329"/>
    </row>
    <row r="1196" spans="1:21" s="20" customFormat="1" ht="25.5">
      <c r="A1196" s="496"/>
      <c r="B1196" s="480"/>
      <c r="C1196" s="492"/>
      <c r="D1196" s="492"/>
      <c r="E1196" s="480"/>
      <c r="F1196" s="480"/>
      <c r="G1196" s="480"/>
      <c r="H1196" s="486"/>
      <c r="I1196" s="59" t="s">
        <v>122</v>
      </c>
      <c r="J1196" s="496"/>
      <c r="K1196" s="63" t="s">
        <v>44</v>
      </c>
      <c r="L1196" s="68">
        <f>L1197</f>
        <v>0</v>
      </c>
      <c r="M1196" s="68">
        <f t="shared" ref="M1196:O1196" si="473">M1197</f>
        <v>2.5219999999999998</v>
      </c>
      <c r="N1196" s="68">
        <f t="shared" si="473"/>
        <v>4</v>
      </c>
      <c r="O1196" s="68">
        <f t="shared" si="473"/>
        <v>5.4740000000000002</v>
      </c>
      <c r="P1196" s="68"/>
      <c r="Q1196" s="36">
        <f t="shared" si="465"/>
        <v>11.996</v>
      </c>
      <c r="R1196" s="317"/>
    </row>
    <row r="1197" spans="1:21" s="20" customFormat="1" ht="15">
      <c r="A1197" s="496"/>
      <c r="B1197" s="480"/>
      <c r="C1197" s="492"/>
      <c r="D1197" s="492"/>
      <c r="E1197" s="480"/>
      <c r="F1197" s="480"/>
      <c r="G1197" s="480"/>
      <c r="H1197" s="486"/>
      <c r="I1197" s="64" t="s">
        <v>16</v>
      </c>
      <c r="J1197" s="496"/>
      <c r="K1197" s="62" t="s">
        <v>12</v>
      </c>
      <c r="L1197" s="35">
        <v>0</v>
      </c>
      <c r="M1197" s="35">
        <v>2.5219999999999998</v>
      </c>
      <c r="N1197" s="50">
        <v>4</v>
      </c>
      <c r="O1197" s="50">
        <v>5.4740000000000002</v>
      </c>
      <c r="P1197" s="50"/>
      <c r="Q1197" s="36">
        <f t="shared" si="465"/>
        <v>11.996</v>
      </c>
      <c r="R1197" s="317"/>
    </row>
    <row r="1198" spans="1:21" s="20" customFormat="1" ht="25.5">
      <c r="A1198" s="496"/>
      <c r="B1198" s="480"/>
      <c r="C1198" s="492"/>
      <c r="D1198" s="492"/>
      <c r="E1198" s="480"/>
      <c r="F1198" s="480"/>
      <c r="G1198" s="480"/>
      <c r="H1198" s="486"/>
      <c r="I1198" s="59" t="s">
        <v>123</v>
      </c>
      <c r="J1198" s="496"/>
      <c r="K1198" s="63" t="s">
        <v>40</v>
      </c>
      <c r="L1198" s="36">
        <f>L1199</f>
        <v>0</v>
      </c>
      <c r="M1198" s="36">
        <f t="shared" ref="M1198:O1198" si="474">M1199</f>
        <v>0.38700000000000001</v>
      </c>
      <c r="N1198" s="36">
        <f t="shared" si="474"/>
        <v>1.1060000000000001</v>
      </c>
      <c r="O1198" s="36">
        <f t="shared" si="474"/>
        <v>1.5</v>
      </c>
      <c r="P1198" s="36"/>
      <c r="Q1198" s="36">
        <f t="shared" si="465"/>
        <v>2.9929999999999999</v>
      </c>
      <c r="R1198" s="317"/>
    </row>
    <row r="1199" spans="1:21" s="20" customFormat="1" ht="15">
      <c r="A1199" s="496"/>
      <c r="B1199" s="480"/>
      <c r="C1199" s="492"/>
      <c r="D1199" s="492"/>
      <c r="E1199" s="480"/>
      <c r="F1199" s="480"/>
      <c r="G1199" s="480"/>
      <c r="H1199" s="486"/>
      <c r="I1199" s="64" t="s">
        <v>16</v>
      </c>
      <c r="J1199" s="496"/>
      <c r="K1199" s="62" t="s">
        <v>12</v>
      </c>
      <c r="L1199" s="35">
        <v>0</v>
      </c>
      <c r="M1199" s="35">
        <v>0.38700000000000001</v>
      </c>
      <c r="N1199" s="50">
        <v>1.1060000000000001</v>
      </c>
      <c r="O1199" s="50">
        <v>1.5</v>
      </c>
      <c r="P1199" s="50"/>
      <c r="Q1199" s="36">
        <f t="shared" si="465"/>
        <v>2.9929999999999999</v>
      </c>
      <c r="R1199" s="317"/>
    </row>
    <row r="1200" spans="1:21" s="20" customFormat="1" ht="25.5">
      <c r="A1200" s="496"/>
      <c r="B1200" s="480"/>
      <c r="C1200" s="492"/>
      <c r="D1200" s="492"/>
      <c r="E1200" s="480"/>
      <c r="F1200" s="480"/>
      <c r="G1200" s="480"/>
      <c r="H1200" s="486"/>
      <c r="I1200" s="59" t="s">
        <v>124</v>
      </c>
      <c r="J1200" s="496"/>
      <c r="K1200" s="63" t="s">
        <v>11</v>
      </c>
      <c r="L1200" s="36">
        <f>L1201</f>
        <v>0</v>
      </c>
      <c r="M1200" s="36">
        <f t="shared" ref="M1200:O1200" si="475">M1201</f>
        <v>9.9000000000000005E-2</v>
      </c>
      <c r="N1200" s="36">
        <f t="shared" si="475"/>
        <v>0.27500000000000002</v>
      </c>
      <c r="O1200" s="36">
        <f t="shared" si="475"/>
        <v>7.1630000000000003</v>
      </c>
      <c r="P1200" s="36"/>
      <c r="Q1200" s="36">
        <f t="shared" si="465"/>
        <v>7.5370000000000008</v>
      </c>
      <c r="R1200" s="317"/>
    </row>
    <row r="1201" spans="1:18" s="20" customFormat="1" ht="15">
      <c r="A1201" s="496"/>
      <c r="B1201" s="480"/>
      <c r="C1201" s="492"/>
      <c r="D1201" s="492"/>
      <c r="E1201" s="480"/>
      <c r="F1201" s="480"/>
      <c r="G1201" s="480"/>
      <c r="H1201" s="486"/>
      <c r="I1201" s="64" t="s">
        <v>16</v>
      </c>
      <c r="J1201" s="496"/>
      <c r="K1201" s="62" t="s">
        <v>12</v>
      </c>
      <c r="L1201" s="35">
        <v>0</v>
      </c>
      <c r="M1201" s="35">
        <v>9.9000000000000005E-2</v>
      </c>
      <c r="N1201" s="50">
        <v>0.27500000000000002</v>
      </c>
      <c r="O1201" s="50">
        <v>7.1630000000000003</v>
      </c>
      <c r="P1201" s="50"/>
      <c r="Q1201" s="36">
        <f t="shared" si="465"/>
        <v>7.5370000000000008</v>
      </c>
      <c r="R1201" s="317"/>
    </row>
    <row r="1202" spans="1:18" s="20" customFormat="1" ht="25.5">
      <c r="A1202" s="496"/>
      <c r="B1202" s="480"/>
      <c r="C1202" s="492"/>
      <c r="D1202" s="492"/>
      <c r="E1202" s="480"/>
      <c r="F1202" s="480"/>
      <c r="G1202" s="480"/>
      <c r="H1202" s="486"/>
      <c r="I1202" s="67" t="s">
        <v>196</v>
      </c>
      <c r="J1202" s="314"/>
      <c r="K1202" s="63" t="s">
        <v>47</v>
      </c>
      <c r="L1202" s="36">
        <f>L1203</f>
        <v>0</v>
      </c>
      <c r="M1202" s="36">
        <f t="shared" ref="M1202:O1202" si="476">M1203</f>
        <v>0</v>
      </c>
      <c r="N1202" s="36">
        <f t="shared" si="476"/>
        <v>0</v>
      </c>
      <c r="O1202" s="36">
        <f t="shared" si="476"/>
        <v>0.2</v>
      </c>
      <c r="P1202" s="36"/>
      <c r="Q1202" s="36">
        <f t="shared" si="465"/>
        <v>0.2</v>
      </c>
      <c r="R1202" s="317"/>
    </row>
    <row r="1203" spans="1:18" s="20" customFormat="1" ht="15">
      <c r="A1203" s="496"/>
      <c r="B1203" s="480"/>
      <c r="C1203" s="492"/>
      <c r="D1203" s="492"/>
      <c r="E1203" s="480"/>
      <c r="F1203" s="480"/>
      <c r="G1203" s="480"/>
      <c r="H1203" s="486"/>
      <c r="I1203" s="64" t="s">
        <v>16</v>
      </c>
      <c r="J1203" s="314"/>
      <c r="K1203" s="62" t="s">
        <v>12</v>
      </c>
      <c r="L1203" s="35">
        <v>0</v>
      </c>
      <c r="M1203" s="35">
        <v>0</v>
      </c>
      <c r="N1203" s="35">
        <v>0</v>
      </c>
      <c r="O1203" s="50">
        <v>0.2</v>
      </c>
      <c r="P1203" s="50"/>
      <c r="Q1203" s="36">
        <f t="shared" si="465"/>
        <v>0.2</v>
      </c>
      <c r="R1203" s="317"/>
    </row>
    <row r="1204" spans="1:18" s="20" customFormat="1" ht="38.25">
      <c r="A1204" s="496"/>
      <c r="B1204" s="480"/>
      <c r="C1204" s="492"/>
      <c r="D1204" s="492"/>
      <c r="E1204" s="480"/>
      <c r="F1204" s="480"/>
      <c r="G1204" s="480"/>
      <c r="H1204" s="486"/>
      <c r="I1204" s="67" t="s">
        <v>584</v>
      </c>
      <c r="J1204" s="326"/>
      <c r="K1204" s="63" t="s">
        <v>66</v>
      </c>
      <c r="L1204" s="36">
        <f>L1205</f>
        <v>0</v>
      </c>
      <c r="M1204" s="36">
        <f t="shared" ref="M1204:O1204" si="477">M1205</f>
        <v>4.2539999999999996</v>
      </c>
      <c r="N1204" s="36">
        <f t="shared" si="477"/>
        <v>0</v>
      </c>
      <c r="O1204" s="36">
        <f t="shared" si="477"/>
        <v>0</v>
      </c>
      <c r="P1204" s="36"/>
      <c r="Q1204" s="36">
        <f t="shared" si="465"/>
        <v>4.2539999999999996</v>
      </c>
      <c r="R1204" s="329"/>
    </row>
    <row r="1205" spans="1:18" s="20" customFormat="1" ht="15">
      <c r="A1205" s="498"/>
      <c r="B1205" s="481"/>
      <c r="C1205" s="492"/>
      <c r="D1205" s="492"/>
      <c r="E1205" s="480"/>
      <c r="F1205" s="480"/>
      <c r="G1205" s="480"/>
      <c r="H1205" s="486"/>
      <c r="I1205" s="64" t="s">
        <v>16</v>
      </c>
      <c r="J1205" s="326"/>
      <c r="K1205" s="62" t="s">
        <v>12</v>
      </c>
      <c r="L1205" s="35">
        <v>0</v>
      </c>
      <c r="M1205" s="35">
        <v>4.2539999999999996</v>
      </c>
      <c r="N1205" s="35">
        <v>0</v>
      </c>
      <c r="O1205" s="35">
        <v>0</v>
      </c>
      <c r="P1205" s="35"/>
      <c r="Q1205" s="36">
        <f t="shared" si="465"/>
        <v>4.2539999999999996</v>
      </c>
      <c r="R1205" s="329"/>
    </row>
    <row r="1206" spans="1:18" s="20" customFormat="1" ht="20.25" customHeight="1">
      <c r="A1206" s="495">
        <v>4</v>
      </c>
      <c r="B1206" s="479" t="s">
        <v>331</v>
      </c>
      <c r="C1206" s="492"/>
      <c r="D1206" s="492"/>
      <c r="E1206" s="480"/>
      <c r="F1206" s="480"/>
      <c r="G1206" s="480"/>
      <c r="H1206" s="486"/>
      <c r="I1206" s="201" t="s">
        <v>13</v>
      </c>
      <c r="J1206" s="495">
        <v>124</v>
      </c>
      <c r="K1206" s="10"/>
      <c r="L1206" s="15">
        <f>L1207</f>
        <v>0</v>
      </c>
      <c r="M1206" s="15">
        <f t="shared" ref="M1206:O1206" si="478">M1207</f>
        <v>19.640999999999998</v>
      </c>
      <c r="N1206" s="15">
        <f t="shared" si="478"/>
        <v>82.408000000000001</v>
      </c>
      <c r="O1206" s="15">
        <f t="shared" si="478"/>
        <v>104.85199999999999</v>
      </c>
      <c r="P1206" s="15"/>
      <c r="Q1206" s="15">
        <f t="shared" si="465"/>
        <v>206.90099999999998</v>
      </c>
      <c r="R1206" s="317"/>
    </row>
    <row r="1207" spans="1:18" s="20" customFormat="1" ht="38.25">
      <c r="A1207" s="496"/>
      <c r="B1207" s="480"/>
      <c r="C1207" s="492"/>
      <c r="D1207" s="492"/>
      <c r="E1207" s="480"/>
      <c r="F1207" s="480"/>
      <c r="G1207" s="480"/>
      <c r="H1207" s="486"/>
      <c r="I1207" s="38" t="s">
        <v>193</v>
      </c>
      <c r="J1207" s="496"/>
      <c r="K1207" s="39" t="s">
        <v>192</v>
      </c>
      <c r="L1207" s="36">
        <f t="shared" ref="L1207" si="479">L1208+L1212+L1214+L1216+L1218+L1220</f>
        <v>0</v>
      </c>
      <c r="M1207" s="36">
        <f>M1208+M1212+M1214+M1216+M1218+M1220</f>
        <v>19.640999999999998</v>
      </c>
      <c r="N1207" s="36">
        <f t="shared" ref="N1207:O1207" si="480">N1208+N1212+N1214+N1216+N1218+N1220</f>
        <v>82.408000000000001</v>
      </c>
      <c r="O1207" s="36">
        <f t="shared" si="480"/>
        <v>104.85199999999999</v>
      </c>
      <c r="P1207" s="36"/>
      <c r="Q1207" s="36">
        <f t="shared" si="465"/>
        <v>206.90099999999998</v>
      </c>
      <c r="R1207" s="317"/>
    </row>
    <row r="1208" spans="1:18" s="20" customFormat="1" ht="51">
      <c r="A1208" s="496"/>
      <c r="B1208" s="480"/>
      <c r="C1208" s="492"/>
      <c r="D1208" s="492"/>
      <c r="E1208" s="480"/>
      <c r="F1208" s="480"/>
      <c r="G1208" s="480"/>
      <c r="H1208" s="486"/>
      <c r="I1208" s="34" t="s">
        <v>121</v>
      </c>
      <c r="J1208" s="496"/>
      <c r="K1208" s="58" t="s">
        <v>10</v>
      </c>
      <c r="L1208" s="36">
        <f>L1209+L1210+L1211</f>
        <v>0</v>
      </c>
      <c r="M1208" s="36">
        <f t="shared" ref="M1208:O1208" si="481">M1209+M1210+M1211</f>
        <v>16.468</v>
      </c>
      <c r="N1208" s="36">
        <f t="shared" si="481"/>
        <v>71.268000000000001</v>
      </c>
      <c r="O1208" s="36">
        <f t="shared" si="481"/>
        <v>77.644999999999996</v>
      </c>
      <c r="P1208" s="36"/>
      <c r="Q1208" s="36">
        <f t="shared" si="465"/>
        <v>165.381</v>
      </c>
      <c r="R1208" s="317"/>
    </row>
    <row r="1209" spans="1:18" s="20" customFormat="1" ht="15">
      <c r="A1209" s="496"/>
      <c r="B1209" s="480"/>
      <c r="C1209" s="492"/>
      <c r="D1209" s="492"/>
      <c r="E1209" s="480"/>
      <c r="F1209" s="480"/>
      <c r="G1209" s="480"/>
      <c r="H1209" s="486"/>
      <c r="I1209" s="163" t="s">
        <v>16</v>
      </c>
      <c r="J1209" s="496"/>
      <c r="K1209" s="318" t="s">
        <v>12</v>
      </c>
      <c r="L1209" s="50">
        <v>0</v>
      </c>
      <c r="M1209" s="50">
        <v>15.951000000000001</v>
      </c>
      <c r="N1209" s="50">
        <v>70.268000000000001</v>
      </c>
      <c r="O1209" s="50">
        <v>77.644999999999996</v>
      </c>
      <c r="P1209" s="50"/>
      <c r="Q1209" s="36">
        <f t="shared" si="465"/>
        <v>163.864</v>
      </c>
      <c r="R1209" s="317"/>
    </row>
    <row r="1210" spans="1:18" s="20" customFormat="1" ht="38.25">
      <c r="A1210" s="496"/>
      <c r="B1210" s="480"/>
      <c r="C1210" s="492"/>
      <c r="D1210" s="492"/>
      <c r="E1210" s="480"/>
      <c r="F1210" s="480"/>
      <c r="G1210" s="480"/>
      <c r="H1210" s="486"/>
      <c r="I1210" s="46" t="s">
        <v>194</v>
      </c>
      <c r="J1210" s="496"/>
      <c r="K1210" s="61" t="s">
        <v>127</v>
      </c>
      <c r="L1210" s="50">
        <v>0</v>
      </c>
      <c r="M1210" s="50">
        <v>0</v>
      </c>
      <c r="N1210" s="35">
        <v>1</v>
      </c>
      <c r="O1210" s="50">
        <v>0</v>
      </c>
      <c r="P1210" s="50"/>
      <c r="Q1210" s="36">
        <f t="shared" si="465"/>
        <v>1</v>
      </c>
      <c r="R1210" s="317"/>
    </row>
    <row r="1211" spans="1:18" s="20" customFormat="1" ht="38.25">
      <c r="A1211" s="496"/>
      <c r="B1211" s="480"/>
      <c r="C1211" s="492"/>
      <c r="D1211" s="492"/>
      <c r="E1211" s="480"/>
      <c r="F1211" s="480"/>
      <c r="G1211" s="480"/>
      <c r="H1211" s="486"/>
      <c r="I1211" s="117" t="s">
        <v>18</v>
      </c>
      <c r="J1211" s="496"/>
      <c r="K1211" s="62" t="s">
        <v>17</v>
      </c>
      <c r="L1211" s="50">
        <v>0</v>
      </c>
      <c r="M1211" s="50">
        <v>0.51700000000000002</v>
      </c>
      <c r="N1211" s="50">
        <v>0</v>
      </c>
      <c r="O1211" s="50">
        <v>0</v>
      </c>
      <c r="P1211" s="50"/>
      <c r="Q1211" s="36">
        <f t="shared" si="465"/>
        <v>0.51700000000000002</v>
      </c>
      <c r="R1211" s="329"/>
    </row>
    <row r="1212" spans="1:18" s="20" customFormat="1" ht="25.5">
      <c r="A1212" s="496"/>
      <c r="B1212" s="480"/>
      <c r="C1212" s="492"/>
      <c r="D1212" s="492"/>
      <c r="E1212" s="480"/>
      <c r="F1212" s="480"/>
      <c r="G1212" s="480"/>
      <c r="H1212" s="486"/>
      <c r="I1212" s="59" t="s">
        <v>122</v>
      </c>
      <c r="J1212" s="496"/>
      <c r="K1212" s="58" t="s">
        <v>44</v>
      </c>
      <c r="L1212" s="36">
        <f>L1213</f>
        <v>0</v>
      </c>
      <c r="M1212" s="36">
        <f t="shared" ref="M1212:O1212" si="482">M1213</f>
        <v>2</v>
      </c>
      <c r="N1212" s="36">
        <f t="shared" si="482"/>
        <v>5.88</v>
      </c>
      <c r="O1212" s="36">
        <f t="shared" si="482"/>
        <v>18.907</v>
      </c>
      <c r="P1212" s="36"/>
      <c r="Q1212" s="36">
        <f t="shared" si="465"/>
        <v>26.786999999999999</v>
      </c>
      <c r="R1212" s="317"/>
    </row>
    <row r="1213" spans="1:18" s="20" customFormat="1" ht="15">
      <c r="A1213" s="496"/>
      <c r="B1213" s="480"/>
      <c r="C1213" s="492"/>
      <c r="D1213" s="492"/>
      <c r="E1213" s="480"/>
      <c r="F1213" s="480"/>
      <c r="G1213" s="480"/>
      <c r="H1213" s="486"/>
      <c r="I1213" s="163" t="s">
        <v>16</v>
      </c>
      <c r="J1213" s="496"/>
      <c r="K1213" s="318" t="s">
        <v>12</v>
      </c>
      <c r="L1213" s="50">
        <v>0</v>
      </c>
      <c r="M1213" s="50">
        <v>2</v>
      </c>
      <c r="N1213" s="50">
        <v>5.88</v>
      </c>
      <c r="O1213" s="50">
        <v>18.907</v>
      </c>
      <c r="P1213" s="50"/>
      <c r="Q1213" s="36">
        <f t="shared" si="465"/>
        <v>26.786999999999999</v>
      </c>
      <c r="R1213" s="317"/>
    </row>
    <row r="1214" spans="1:18" s="20" customFormat="1" ht="25.5">
      <c r="A1214" s="496"/>
      <c r="B1214" s="480"/>
      <c r="C1214" s="492"/>
      <c r="D1214" s="492"/>
      <c r="E1214" s="480"/>
      <c r="F1214" s="480"/>
      <c r="G1214" s="480"/>
      <c r="H1214" s="486"/>
      <c r="I1214" s="59" t="s">
        <v>123</v>
      </c>
      <c r="J1214" s="496"/>
      <c r="K1214" s="58" t="s">
        <v>40</v>
      </c>
      <c r="L1214" s="36">
        <f>L1215</f>
        <v>0</v>
      </c>
      <c r="M1214" s="36">
        <f t="shared" ref="M1214:O1214" si="483">M1215</f>
        <v>0</v>
      </c>
      <c r="N1214" s="36">
        <f t="shared" si="483"/>
        <v>3.8490000000000002</v>
      </c>
      <c r="O1214" s="36">
        <f t="shared" si="483"/>
        <v>5</v>
      </c>
      <c r="P1214" s="36"/>
      <c r="Q1214" s="36">
        <f t="shared" si="465"/>
        <v>8.8490000000000002</v>
      </c>
      <c r="R1214" s="317"/>
    </row>
    <row r="1215" spans="1:18" s="20" customFormat="1" ht="15">
      <c r="A1215" s="496"/>
      <c r="B1215" s="480"/>
      <c r="C1215" s="492"/>
      <c r="D1215" s="492"/>
      <c r="E1215" s="480"/>
      <c r="F1215" s="480"/>
      <c r="G1215" s="480"/>
      <c r="H1215" s="486"/>
      <c r="I1215" s="163" t="s">
        <v>16</v>
      </c>
      <c r="J1215" s="496"/>
      <c r="K1215" s="318" t="s">
        <v>12</v>
      </c>
      <c r="L1215" s="50">
        <v>0</v>
      </c>
      <c r="M1215" s="50">
        <v>0</v>
      </c>
      <c r="N1215" s="50">
        <v>3.8490000000000002</v>
      </c>
      <c r="O1215" s="50">
        <v>5</v>
      </c>
      <c r="P1215" s="50"/>
      <c r="Q1215" s="36">
        <f t="shared" si="465"/>
        <v>8.8490000000000002</v>
      </c>
      <c r="R1215" s="317"/>
    </row>
    <row r="1216" spans="1:18" s="20" customFormat="1" ht="25.5">
      <c r="A1216" s="496"/>
      <c r="B1216" s="480"/>
      <c r="C1216" s="492"/>
      <c r="D1216" s="492"/>
      <c r="E1216" s="480"/>
      <c r="F1216" s="480"/>
      <c r="G1216" s="480"/>
      <c r="H1216" s="486"/>
      <c r="I1216" s="59" t="s">
        <v>124</v>
      </c>
      <c r="J1216" s="496"/>
      <c r="K1216" s="58" t="s">
        <v>11</v>
      </c>
      <c r="L1216" s="36">
        <f>L1217</f>
        <v>0</v>
      </c>
      <c r="M1216" s="36">
        <f t="shared" ref="M1216:O1216" si="484">M1217</f>
        <v>0</v>
      </c>
      <c r="N1216" s="36">
        <f t="shared" si="484"/>
        <v>0.91100000000000003</v>
      </c>
      <c r="O1216" s="36">
        <f t="shared" si="484"/>
        <v>3</v>
      </c>
      <c r="P1216" s="36"/>
      <c r="Q1216" s="36">
        <f t="shared" si="465"/>
        <v>3.911</v>
      </c>
      <c r="R1216" s="317"/>
    </row>
    <row r="1217" spans="1:18" s="20" customFormat="1" ht="15">
      <c r="A1217" s="496"/>
      <c r="B1217" s="480"/>
      <c r="C1217" s="492"/>
      <c r="D1217" s="492"/>
      <c r="E1217" s="480"/>
      <c r="F1217" s="480"/>
      <c r="G1217" s="480"/>
      <c r="H1217" s="486"/>
      <c r="I1217" s="163" t="s">
        <v>16</v>
      </c>
      <c r="J1217" s="496"/>
      <c r="K1217" s="318" t="s">
        <v>12</v>
      </c>
      <c r="L1217" s="50">
        <v>0</v>
      </c>
      <c r="M1217" s="50">
        <v>0</v>
      </c>
      <c r="N1217" s="50">
        <v>0.91100000000000003</v>
      </c>
      <c r="O1217" s="50">
        <v>3</v>
      </c>
      <c r="P1217" s="50"/>
      <c r="Q1217" s="36">
        <f t="shared" si="465"/>
        <v>3.911</v>
      </c>
      <c r="R1217" s="317"/>
    </row>
    <row r="1218" spans="1:18" s="20" customFormat="1" ht="25.5">
      <c r="A1218" s="496"/>
      <c r="B1218" s="480"/>
      <c r="C1218" s="492"/>
      <c r="D1218" s="492"/>
      <c r="E1218" s="480"/>
      <c r="F1218" s="480"/>
      <c r="G1218" s="480"/>
      <c r="H1218" s="486"/>
      <c r="I1218" s="59" t="s">
        <v>196</v>
      </c>
      <c r="J1218" s="496"/>
      <c r="K1218" s="58" t="s">
        <v>47</v>
      </c>
      <c r="L1218" s="36">
        <f>L1219</f>
        <v>0</v>
      </c>
      <c r="M1218" s="36">
        <f t="shared" ref="M1218:O1218" si="485">M1219</f>
        <v>0</v>
      </c>
      <c r="N1218" s="36">
        <f t="shared" si="485"/>
        <v>0.5</v>
      </c>
      <c r="O1218" s="36">
        <f t="shared" si="485"/>
        <v>0.3</v>
      </c>
      <c r="P1218" s="36"/>
      <c r="Q1218" s="36">
        <f t="shared" si="465"/>
        <v>0.8</v>
      </c>
      <c r="R1218" s="317"/>
    </row>
    <row r="1219" spans="1:18" s="20" customFormat="1" ht="15">
      <c r="A1219" s="496"/>
      <c r="B1219" s="480"/>
      <c r="C1219" s="492"/>
      <c r="D1219" s="492"/>
      <c r="E1219" s="480"/>
      <c r="F1219" s="480"/>
      <c r="G1219" s="480"/>
      <c r="H1219" s="486"/>
      <c r="I1219" s="163" t="s">
        <v>16</v>
      </c>
      <c r="J1219" s="496"/>
      <c r="K1219" s="318" t="s">
        <v>12</v>
      </c>
      <c r="L1219" s="50">
        <v>0</v>
      </c>
      <c r="M1219" s="50">
        <v>0</v>
      </c>
      <c r="N1219" s="50">
        <v>0.5</v>
      </c>
      <c r="O1219" s="50">
        <v>0.3</v>
      </c>
      <c r="P1219" s="50"/>
      <c r="Q1219" s="36">
        <f>O1219+N1219+M1219+L1219</f>
        <v>0.8</v>
      </c>
      <c r="R1219" s="317"/>
    </row>
    <row r="1220" spans="1:18" s="20" customFormat="1" ht="38.25">
      <c r="A1220" s="326"/>
      <c r="B1220" s="480"/>
      <c r="C1220" s="492"/>
      <c r="D1220" s="492"/>
      <c r="E1220" s="480"/>
      <c r="F1220" s="480"/>
      <c r="G1220" s="480"/>
      <c r="H1220" s="486"/>
      <c r="I1220" s="67" t="s">
        <v>584</v>
      </c>
      <c r="J1220" s="496"/>
      <c r="K1220" s="63" t="s">
        <v>66</v>
      </c>
      <c r="L1220" s="36">
        <f>L1221</f>
        <v>0</v>
      </c>
      <c r="M1220" s="36">
        <f t="shared" ref="M1220" si="486">M1221</f>
        <v>1.173</v>
      </c>
      <c r="N1220" s="36">
        <f t="shared" ref="N1220" si="487">N1221</f>
        <v>0</v>
      </c>
      <c r="O1220" s="36">
        <f t="shared" ref="O1220" si="488">O1221</f>
        <v>0</v>
      </c>
      <c r="P1220" s="36"/>
      <c r="Q1220" s="36">
        <f t="shared" ref="Q1220:Q1221" si="489">O1220+N1220+M1220+L1220</f>
        <v>1.173</v>
      </c>
      <c r="R1220" s="329"/>
    </row>
    <row r="1221" spans="1:18" s="20" customFormat="1" ht="15">
      <c r="A1221" s="326"/>
      <c r="B1221" s="481"/>
      <c r="C1221" s="492"/>
      <c r="D1221" s="492"/>
      <c r="E1221" s="480"/>
      <c r="F1221" s="480"/>
      <c r="G1221" s="480"/>
      <c r="H1221" s="486"/>
      <c r="I1221" s="64" t="s">
        <v>16</v>
      </c>
      <c r="J1221" s="498"/>
      <c r="K1221" s="331" t="s">
        <v>12</v>
      </c>
      <c r="L1221" s="50">
        <v>0</v>
      </c>
      <c r="M1221" s="50">
        <v>1.173</v>
      </c>
      <c r="N1221" s="50">
        <v>0</v>
      </c>
      <c r="O1221" s="50">
        <v>0</v>
      </c>
      <c r="P1221" s="50"/>
      <c r="Q1221" s="36">
        <f t="shared" si="489"/>
        <v>1.173</v>
      </c>
      <c r="R1221" s="329"/>
    </row>
    <row r="1222" spans="1:18" s="20" customFormat="1" ht="15" customHeight="1">
      <c r="A1222" s="495">
        <v>5</v>
      </c>
      <c r="B1222" s="479" t="s">
        <v>381</v>
      </c>
      <c r="C1222" s="492"/>
      <c r="D1222" s="492"/>
      <c r="E1222" s="480"/>
      <c r="F1222" s="480"/>
      <c r="G1222" s="480"/>
      <c r="H1222" s="486"/>
      <c r="I1222" s="201" t="s">
        <v>13</v>
      </c>
      <c r="J1222" s="495">
        <v>124</v>
      </c>
      <c r="K1222" s="10"/>
      <c r="L1222" s="15">
        <f t="shared" ref="L1222" si="490">L1223</f>
        <v>0</v>
      </c>
      <c r="M1222" s="15">
        <f>M1223</f>
        <v>18.519000000000002</v>
      </c>
      <c r="N1222" s="15">
        <f t="shared" ref="N1222:O1222" si="491">N1223</f>
        <v>57.67</v>
      </c>
      <c r="O1222" s="15">
        <f t="shared" si="491"/>
        <v>64.199000000000012</v>
      </c>
      <c r="P1222" s="15"/>
      <c r="Q1222" s="15">
        <f t="shared" ref="Q1222:Q1296" si="492">O1222+N1222+M1222+L1222</f>
        <v>140.38800000000001</v>
      </c>
      <c r="R1222" s="317"/>
    </row>
    <row r="1223" spans="1:18" s="20" customFormat="1" ht="38.25">
      <c r="A1223" s="496"/>
      <c r="B1223" s="480"/>
      <c r="C1223" s="492"/>
      <c r="D1223" s="492"/>
      <c r="E1223" s="480"/>
      <c r="F1223" s="480"/>
      <c r="G1223" s="480"/>
      <c r="H1223" s="486"/>
      <c r="I1223" s="38" t="s">
        <v>193</v>
      </c>
      <c r="J1223" s="496"/>
      <c r="K1223" s="39" t="s">
        <v>192</v>
      </c>
      <c r="L1223" s="36">
        <f>L1224+L1228+L1230+L1234+L1232+L1236</f>
        <v>0</v>
      </c>
      <c r="M1223" s="36">
        <f t="shared" ref="M1223:O1223" si="493">M1224+M1228+M1230+M1234+M1232+M1236</f>
        <v>18.519000000000002</v>
      </c>
      <c r="N1223" s="36">
        <f t="shared" si="493"/>
        <v>57.67</v>
      </c>
      <c r="O1223" s="36">
        <f t="shared" si="493"/>
        <v>64.199000000000012</v>
      </c>
      <c r="P1223" s="36"/>
      <c r="Q1223" s="36">
        <f t="shared" si="492"/>
        <v>140.38800000000001</v>
      </c>
      <c r="R1223" s="317"/>
    </row>
    <row r="1224" spans="1:18" s="20" customFormat="1" ht="51">
      <c r="A1224" s="496"/>
      <c r="B1224" s="480"/>
      <c r="C1224" s="492"/>
      <c r="D1224" s="492"/>
      <c r="E1224" s="480"/>
      <c r="F1224" s="480"/>
      <c r="G1224" s="480"/>
      <c r="H1224" s="486"/>
      <c r="I1224" s="34" t="s">
        <v>121</v>
      </c>
      <c r="J1224" s="496"/>
      <c r="K1224" s="58" t="s">
        <v>10</v>
      </c>
      <c r="L1224" s="36">
        <f>L1225+L1226+L1227</f>
        <v>0</v>
      </c>
      <c r="M1224" s="36">
        <f t="shared" ref="M1224:O1224" si="494">M1225+M1226+M1227</f>
        <v>13.030000000000001</v>
      </c>
      <c r="N1224" s="36">
        <f t="shared" si="494"/>
        <v>51.628</v>
      </c>
      <c r="O1224" s="36">
        <f t="shared" si="494"/>
        <v>56.932000000000002</v>
      </c>
      <c r="P1224" s="36"/>
      <c r="Q1224" s="36">
        <f t="shared" si="492"/>
        <v>121.59</v>
      </c>
      <c r="R1224" s="317"/>
    </row>
    <row r="1225" spans="1:18" s="20" customFormat="1" ht="15">
      <c r="A1225" s="496"/>
      <c r="B1225" s="480"/>
      <c r="C1225" s="492"/>
      <c r="D1225" s="492"/>
      <c r="E1225" s="480"/>
      <c r="F1225" s="480"/>
      <c r="G1225" s="480"/>
      <c r="H1225" s="486"/>
      <c r="I1225" s="163" t="s">
        <v>16</v>
      </c>
      <c r="J1225" s="496"/>
      <c r="K1225" s="318" t="s">
        <v>12</v>
      </c>
      <c r="L1225" s="35">
        <v>0</v>
      </c>
      <c r="M1225" s="50">
        <v>12.682</v>
      </c>
      <c r="N1225" s="50">
        <v>50.142000000000003</v>
      </c>
      <c r="O1225" s="50">
        <v>56.932000000000002</v>
      </c>
      <c r="P1225" s="50"/>
      <c r="Q1225" s="36">
        <f t="shared" si="492"/>
        <v>119.75600000000001</v>
      </c>
      <c r="R1225" s="317"/>
    </row>
    <row r="1226" spans="1:18" s="20" customFormat="1" ht="38.25">
      <c r="A1226" s="496"/>
      <c r="B1226" s="480"/>
      <c r="C1226" s="492"/>
      <c r="D1226" s="492"/>
      <c r="E1226" s="480"/>
      <c r="F1226" s="480"/>
      <c r="G1226" s="480"/>
      <c r="H1226" s="486"/>
      <c r="I1226" s="46" t="s">
        <v>194</v>
      </c>
      <c r="J1226" s="496"/>
      <c r="K1226" s="61" t="s">
        <v>127</v>
      </c>
      <c r="L1226" s="35">
        <v>0</v>
      </c>
      <c r="M1226" s="50">
        <v>0</v>
      </c>
      <c r="N1226" s="50">
        <v>1.486</v>
      </c>
      <c r="O1226" s="50">
        <v>0</v>
      </c>
      <c r="P1226" s="50"/>
      <c r="Q1226" s="36">
        <f t="shared" si="492"/>
        <v>1.486</v>
      </c>
      <c r="R1226" s="317"/>
    </row>
    <row r="1227" spans="1:18" s="20" customFormat="1" ht="38.25">
      <c r="A1227" s="496"/>
      <c r="B1227" s="480"/>
      <c r="C1227" s="492"/>
      <c r="D1227" s="492"/>
      <c r="E1227" s="480"/>
      <c r="F1227" s="480"/>
      <c r="G1227" s="480"/>
      <c r="H1227" s="486"/>
      <c r="I1227" s="117" t="s">
        <v>18</v>
      </c>
      <c r="J1227" s="496"/>
      <c r="K1227" s="61" t="s">
        <v>17</v>
      </c>
      <c r="L1227" s="35">
        <v>0</v>
      </c>
      <c r="M1227" s="35">
        <v>0.34799999999999998</v>
      </c>
      <c r="N1227" s="35">
        <v>0</v>
      </c>
      <c r="O1227" s="35">
        <v>0</v>
      </c>
      <c r="P1227" s="35"/>
      <c r="Q1227" s="36">
        <f t="shared" si="492"/>
        <v>0.34799999999999998</v>
      </c>
      <c r="R1227" s="329"/>
    </row>
    <row r="1228" spans="1:18" s="20" customFormat="1" ht="25.5">
      <c r="A1228" s="496"/>
      <c r="B1228" s="480"/>
      <c r="C1228" s="492"/>
      <c r="D1228" s="492"/>
      <c r="E1228" s="480"/>
      <c r="F1228" s="480"/>
      <c r="G1228" s="480"/>
      <c r="H1228" s="486"/>
      <c r="I1228" s="59" t="s">
        <v>122</v>
      </c>
      <c r="J1228" s="496"/>
      <c r="K1228" s="51" t="s">
        <v>44</v>
      </c>
      <c r="L1228" s="36">
        <f>L1229</f>
        <v>0</v>
      </c>
      <c r="M1228" s="36">
        <f t="shared" ref="M1228:O1228" si="495">M1229</f>
        <v>1.5009999999999999</v>
      </c>
      <c r="N1228" s="36">
        <f t="shared" si="495"/>
        <v>2.125</v>
      </c>
      <c r="O1228" s="36">
        <f t="shared" si="495"/>
        <v>3.484</v>
      </c>
      <c r="P1228" s="36"/>
      <c r="Q1228" s="36">
        <f t="shared" si="492"/>
        <v>7.1099999999999994</v>
      </c>
      <c r="R1228" s="317"/>
    </row>
    <row r="1229" spans="1:18" s="20" customFormat="1" ht="15">
      <c r="A1229" s="496"/>
      <c r="B1229" s="480"/>
      <c r="C1229" s="492"/>
      <c r="D1229" s="492"/>
      <c r="E1229" s="480"/>
      <c r="F1229" s="480"/>
      <c r="G1229" s="480"/>
      <c r="H1229" s="486"/>
      <c r="I1229" s="163" t="s">
        <v>16</v>
      </c>
      <c r="J1229" s="496"/>
      <c r="K1229" s="318" t="s">
        <v>12</v>
      </c>
      <c r="L1229" s="35">
        <v>0</v>
      </c>
      <c r="M1229" s="50">
        <v>1.5009999999999999</v>
      </c>
      <c r="N1229" s="50">
        <v>2.125</v>
      </c>
      <c r="O1229" s="50">
        <v>3.484</v>
      </c>
      <c r="P1229" s="50"/>
      <c r="Q1229" s="36">
        <f t="shared" si="492"/>
        <v>7.1099999999999994</v>
      </c>
      <c r="R1229" s="317"/>
    </row>
    <row r="1230" spans="1:18" s="20" customFormat="1" ht="25.5">
      <c r="A1230" s="496"/>
      <c r="B1230" s="480"/>
      <c r="C1230" s="492"/>
      <c r="D1230" s="492"/>
      <c r="E1230" s="480"/>
      <c r="F1230" s="480"/>
      <c r="G1230" s="480"/>
      <c r="H1230" s="486"/>
      <c r="I1230" s="59" t="s">
        <v>123</v>
      </c>
      <c r="J1230" s="496"/>
      <c r="K1230" s="51" t="s">
        <v>40</v>
      </c>
      <c r="L1230" s="36">
        <f>L1231</f>
        <v>0</v>
      </c>
      <c r="M1230" s="36">
        <f t="shared" ref="M1230:O1230" si="496">M1231</f>
        <v>0.31900000000000001</v>
      </c>
      <c r="N1230" s="36">
        <f t="shared" si="496"/>
        <v>0.76700000000000002</v>
      </c>
      <c r="O1230" s="36">
        <f t="shared" si="496"/>
        <v>1.2190000000000001</v>
      </c>
      <c r="P1230" s="36"/>
      <c r="Q1230" s="36">
        <f t="shared" si="492"/>
        <v>2.3050000000000002</v>
      </c>
      <c r="R1230" s="317"/>
    </row>
    <row r="1231" spans="1:18" s="20" customFormat="1" ht="15">
      <c r="A1231" s="496"/>
      <c r="B1231" s="480"/>
      <c r="C1231" s="492"/>
      <c r="D1231" s="492"/>
      <c r="E1231" s="480"/>
      <c r="F1231" s="480"/>
      <c r="G1231" s="480"/>
      <c r="H1231" s="486"/>
      <c r="I1231" s="163" t="s">
        <v>16</v>
      </c>
      <c r="J1231" s="496"/>
      <c r="K1231" s="318" t="s">
        <v>12</v>
      </c>
      <c r="L1231" s="35">
        <v>0</v>
      </c>
      <c r="M1231" s="50">
        <v>0.31900000000000001</v>
      </c>
      <c r="N1231" s="35">
        <v>0.76700000000000002</v>
      </c>
      <c r="O1231" s="50">
        <v>1.2190000000000001</v>
      </c>
      <c r="P1231" s="50"/>
      <c r="Q1231" s="36">
        <f t="shared" si="492"/>
        <v>2.3050000000000002</v>
      </c>
      <c r="R1231" s="317"/>
    </row>
    <row r="1232" spans="1:18" s="20" customFormat="1" ht="25.5">
      <c r="A1232" s="496"/>
      <c r="B1232" s="480"/>
      <c r="C1232" s="492"/>
      <c r="D1232" s="492"/>
      <c r="E1232" s="480"/>
      <c r="F1232" s="480"/>
      <c r="G1232" s="480"/>
      <c r="H1232" s="486"/>
      <c r="I1232" s="59" t="s">
        <v>124</v>
      </c>
      <c r="J1232" s="496"/>
      <c r="K1232" s="58" t="s">
        <v>11</v>
      </c>
      <c r="L1232" s="36">
        <f>L1233</f>
        <v>0</v>
      </c>
      <c r="M1232" s="36">
        <f t="shared" ref="M1232:O1232" si="497">M1233</f>
        <v>0.54800000000000004</v>
      </c>
      <c r="N1232" s="36">
        <f t="shared" si="497"/>
        <v>2.3479999999999999</v>
      </c>
      <c r="O1232" s="36">
        <f t="shared" si="497"/>
        <v>1.964</v>
      </c>
      <c r="P1232" s="36"/>
      <c r="Q1232" s="36">
        <f t="shared" si="492"/>
        <v>4.8599999999999994</v>
      </c>
      <c r="R1232" s="317"/>
    </row>
    <row r="1233" spans="1:18" s="20" customFormat="1" ht="15">
      <c r="A1233" s="496"/>
      <c r="B1233" s="480"/>
      <c r="C1233" s="492"/>
      <c r="D1233" s="492"/>
      <c r="E1233" s="480"/>
      <c r="F1233" s="480"/>
      <c r="G1233" s="480"/>
      <c r="H1233" s="486"/>
      <c r="I1233" s="163" t="s">
        <v>16</v>
      </c>
      <c r="J1233" s="496"/>
      <c r="K1233" s="318" t="s">
        <v>12</v>
      </c>
      <c r="L1233" s="35">
        <v>0</v>
      </c>
      <c r="M1233" s="50">
        <v>0.54800000000000004</v>
      </c>
      <c r="N1233" s="50">
        <v>2.3479999999999999</v>
      </c>
      <c r="O1233" s="50">
        <v>1.964</v>
      </c>
      <c r="P1233" s="50"/>
      <c r="Q1233" s="36">
        <f t="shared" si="492"/>
        <v>4.8599999999999994</v>
      </c>
      <c r="R1233" s="317"/>
    </row>
    <row r="1234" spans="1:18" s="20" customFormat="1" ht="25.5">
      <c r="A1234" s="496"/>
      <c r="B1234" s="480"/>
      <c r="C1234" s="492"/>
      <c r="D1234" s="492"/>
      <c r="E1234" s="480"/>
      <c r="F1234" s="480"/>
      <c r="G1234" s="480"/>
      <c r="H1234" s="486"/>
      <c r="I1234" s="59" t="s">
        <v>196</v>
      </c>
      <c r="J1234" s="496"/>
      <c r="K1234" s="51" t="s">
        <v>47</v>
      </c>
      <c r="L1234" s="36">
        <f>L1235</f>
        <v>0</v>
      </c>
      <c r="M1234" s="36">
        <f>M1235</f>
        <v>0.3</v>
      </c>
      <c r="N1234" s="36">
        <f t="shared" ref="N1234:O1234" si="498">N1235</f>
        <v>0.80200000000000005</v>
      </c>
      <c r="O1234" s="36">
        <f t="shared" si="498"/>
        <v>0.6</v>
      </c>
      <c r="P1234" s="36"/>
      <c r="Q1234" s="36">
        <f t="shared" si="492"/>
        <v>1.7020000000000002</v>
      </c>
      <c r="R1234" s="317"/>
    </row>
    <row r="1235" spans="1:18" s="20" customFormat="1" ht="15">
      <c r="A1235" s="496"/>
      <c r="B1235" s="480"/>
      <c r="C1235" s="492"/>
      <c r="D1235" s="492"/>
      <c r="E1235" s="480"/>
      <c r="F1235" s="480"/>
      <c r="G1235" s="480"/>
      <c r="H1235" s="486"/>
      <c r="I1235" s="163" t="s">
        <v>16</v>
      </c>
      <c r="J1235" s="496"/>
      <c r="K1235" s="318" t="s">
        <v>12</v>
      </c>
      <c r="L1235" s="35">
        <v>0</v>
      </c>
      <c r="M1235" s="50">
        <v>0.3</v>
      </c>
      <c r="N1235" s="50">
        <v>0.80200000000000005</v>
      </c>
      <c r="O1235" s="50">
        <v>0.6</v>
      </c>
      <c r="P1235" s="50"/>
      <c r="Q1235" s="36">
        <f t="shared" si="492"/>
        <v>1.7020000000000002</v>
      </c>
      <c r="R1235" s="317"/>
    </row>
    <row r="1236" spans="1:18" s="20" customFormat="1" ht="38.25">
      <c r="A1236" s="496"/>
      <c r="B1236" s="480"/>
      <c r="C1236" s="492"/>
      <c r="D1236" s="492"/>
      <c r="E1236" s="480"/>
      <c r="F1236" s="480"/>
      <c r="G1236" s="480"/>
      <c r="H1236" s="486"/>
      <c r="I1236" s="67" t="s">
        <v>584</v>
      </c>
      <c r="J1236" s="496"/>
      <c r="K1236" s="63" t="s">
        <v>66</v>
      </c>
      <c r="L1236" s="36">
        <f>L1237</f>
        <v>0</v>
      </c>
      <c r="M1236" s="36">
        <f t="shared" ref="M1236" si="499">M1237</f>
        <v>2.8210000000000002</v>
      </c>
      <c r="N1236" s="36">
        <f t="shared" ref="N1236" si="500">N1237</f>
        <v>0</v>
      </c>
      <c r="O1236" s="36">
        <f t="shared" ref="O1236" si="501">O1237</f>
        <v>0</v>
      </c>
      <c r="P1236" s="36"/>
      <c r="Q1236" s="36">
        <f t="shared" si="492"/>
        <v>2.8210000000000002</v>
      </c>
      <c r="R1236" s="329"/>
    </row>
    <row r="1237" spans="1:18" s="20" customFormat="1" ht="15">
      <c r="A1237" s="498"/>
      <c r="B1237" s="481"/>
      <c r="C1237" s="492"/>
      <c r="D1237" s="492"/>
      <c r="E1237" s="480"/>
      <c r="F1237" s="480"/>
      <c r="G1237" s="480"/>
      <c r="H1237" s="486"/>
      <c r="I1237" s="64" t="s">
        <v>16</v>
      </c>
      <c r="J1237" s="496"/>
      <c r="K1237" s="331" t="s">
        <v>12</v>
      </c>
      <c r="L1237" s="50">
        <v>0</v>
      </c>
      <c r="M1237" s="50">
        <v>2.8210000000000002</v>
      </c>
      <c r="N1237" s="50">
        <v>0</v>
      </c>
      <c r="O1237" s="50">
        <v>0</v>
      </c>
      <c r="P1237" s="50"/>
      <c r="Q1237" s="36">
        <f t="shared" si="492"/>
        <v>2.8210000000000002</v>
      </c>
      <c r="R1237" s="329"/>
    </row>
    <row r="1238" spans="1:18" s="20" customFormat="1" ht="15" customHeight="1">
      <c r="A1238" s="495">
        <v>6</v>
      </c>
      <c r="B1238" s="479" t="s">
        <v>330</v>
      </c>
      <c r="C1238" s="492"/>
      <c r="D1238" s="492"/>
      <c r="E1238" s="480"/>
      <c r="F1238" s="480"/>
      <c r="G1238" s="480"/>
      <c r="H1238" s="486"/>
      <c r="I1238" s="201" t="s">
        <v>13</v>
      </c>
      <c r="J1238" s="496"/>
      <c r="K1238" s="10"/>
      <c r="L1238" s="15">
        <f>L1239</f>
        <v>0</v>
      </c>
      <c r="M1238" s="15">
        <f t="shared" ref="M1238:O1238" si="502">M1239</f>
        <v>15.951000000000001</v>
      </c>
      <c r="N1238" s="15">
        <f t="shared" si="502"/>
        <v>61.358000000000004</v>
      </c>
      <c r="O1238" s="15">
        <f t="shared" si="502"/>
        <v>72.643000000000001</v>
      </c>
      <c r="P1238" s="15"/>
      <c r="Q1238" s="15">
        <f t="shared" si="492"/>
        <v>149.952</v>
      </c>
      <c r="R1238" s="317"/>
    </row>
    <row r="1239" spans="1:18" s="20" customFormat="1" ht="38.25">
      <c r="A1239" s="496"/>
      <c r="B1239" s="480"/>
      <c r="C1239" s="492"/>
      <c r="D1239" s="492"/>
      <c r="E1239" s="480"/>
      <c r="F1239" s="480"/>
      <c r="G1239" s="480"/>
      <c r="H1239" s="486"/>
      <c r="I1239" s="38" t="s">
        <v>193</v>
      </c>
      <c r="J1239" s="496"/>
      <c r="K1239" s="39" t="s">
        <v>192</v>
      </c>
      <c r="L1239" s="36">
        <f>L1240+L1244+L1246+L1248+L1250+L1252</f>
        <v>0</v>
      </c>
      <c r="M1239" s="36">
        <f>M1240+M1244+M1246+M1248+M1250+M1252</f>
        <v>15.951000000000001</v>
      </c>
      <c r="N1239" s="36">
        <f t="shared" ref="N1239:O1239" si="503">N1240+N1244+N1246+N1248+N1250+N1252</f>
        <v>61.358000000000004</v>
      </c>
      <c r="O1239" s="36">
        <f t="shared" si="503"/>
        <v>72.643000000000001</v>
      </c>
      <c r="P1239" s="36"/>
      <c r="Q1239" s="36">
        <f t="shared" si="492"/>
        <v>149.952</v>
      </c>
      <c r="R1239" s="317"/>
    </row>
    <row r="1240" spans="1:18" s="20" customFormat="1" ht="51">
      <c r="A1240" s="496"/>
      <c r="B1240" s="480"/>
      <c r="C1240" s="492"/>
      <c r="D1240" s="492"/>
      <c r="E1240" s="480"/>
      <c r="F1240" s="480"/>
      <c r="G1240" s="480"/>
      <c r="H1240" s="486"/>
      <c r="I1240" s="34" t="s">
        <v>121</v>
      </c>
      <c r="J1240" s="496"/>
      <c r="K1240" s="58" t="s">
        <v>10</v>
      </c>
      <c r="L1240" s="53">
        <f>L1241+L1242+L1243</f>
        <v>0</v>
      </c>
      <c r="M1240" s="53">
        <f>M1241+M1242+M1243</f>
        <v>11.655000000000001</v>
      </c>
      <c r="N1240" s="53">
        <f t="shared" ref="N1240:O1240" si="504">N1241+N1242+N1243</f>
        <v>51.777000000000001</v>
      </c>
      <c r="O1240" s="53">
        <f t="shared" si="504"/>
        <v>54.871000000000002</v>
      </c>
      <c r="P1240" s="53"/>
      <c r="Q1240" s="36">
        <f t="shared" si="492"/>
        <v>118.303</v>
      </c>
      <c r="R1240" s="317"/>
    </row>
    <row r="1241" spans="1:18" s="20" customFormat="1" ht="15">
      <c r="A1241" s="496"/>
      <c r="B1241" s="480"/>
      <c r="C1241" s="492"/>
      <c r="D1241" s="492"/>
      <c r="E1241" s="480"/>
      <c r="F1241" s="480"/>
      <c r="G1241" s="480"/>
      <c r="H1241" s="486"/>
      <c r="I1241" s="163" t="s">
        <v>16</v>
      </c>
      <c r="J1241" s="496"/>
      <c r="K1241" s="318" t="s">
        <v>12</v>
      </c>
      <c r="L1241" s="50">
        <v>0</v>
      </c>
      <c r="M1241" s="50">
        <v>11.291</v>
      </c>
      <c r="N1241" s="35">
        <v>48.463999999999999</v>
      </c>
      <c r="O1241" s="50">
        <v>54.871000000000002</v>
      </c>
      <c r="P1241" s="50"/>
      <c r="Q1241" s="36">
        <f t="shared" si="492"/>
        <v>114.626</v>
      </c>
      <c r="R1241" s="317"/>
    </row>
    <row r="1242" spans="1:18" s="20" customFormat="1" ht="38.25">
      <c r="A1242" s="496"/>
      <c r="B1242" s="480"/>
      <c r="C1242" s="492"/>
      <c r="D1242" s="492"/>
      <c r="E1242" s="480"/>
      <c r="F1242" s="480"/>
      <c r="G1242" s="480"/>
      <c r="H1242" s="486"/>
      <c r="I1242" s="46" t="s">
        <v>194</v>
      </c>
      <c r="J1242" s="496"/>
      <c r="K1242" s="61" t="s">
        <v>127</v>
      </c>
      <c r="L1242" s="50">
        <v>0</v>
      </c>
      <c r="M1242" s="50">
        <v>0</v>
      </c>
      <c r="N1242" s="50">
        <v>3.3130000000000002</v>
      </c>
      <c r="O1242" s="50">
        <v>0</v>
      </c>
      <c r="P1242" s="50"/>
      <c r="Q1242" s="36">
        <f t="shared" si="492"/>
        <v>3.3130000000000002</v>
      </c>
      <c r="R1242" s="317"/>
    </row>
    <row r="1243" spans="1:18" s="20" customFormat="1" ht="38.25">
      <c r="A1243" s="496"/>
      <c r="B1243" s="480"/>
      <c r="C1243" s="492"/>
      <c r="D1243" s="492"/>
      <c r="E1243" s="480"/>
      <c r="F1243" s="480"/>
      <c r="G1243" s="480"/>
      <c r="H1243" s="486"/>
      <c r="I1243" s="117" t="s">
        <v>18</v>
      </c>
      <c r="J1243" s="496"/>
      <c r="K1243" s="61" t="s">
        <v>17</v>
      </c>
      <c r="L1243" s="50">
        <v>0</v>
      </c>
      <c r="M1243" s="50">
        <v>0.36399999999999999</v>
      </c>
      <c r="N1243" s="50">
        <v>0</v>
      </c>
      <c r="O1243" s="50">
        <v>0</v>
      </c>
      <c r="P1243" s="50"/>
      <c r="Q1243" s="36">
        <f t="shared" si="492"/>
        <v>0.36399999999999999</v>
      </c>
      <c r="R1243" s="329"/>
    </row>
    <row r="1244" spans="1:18" s="20" customFormat="1" ht="25.5">
      <c r="A1244" s="496"/>
      <c r="B1244" s="480"/>
      <c r="C1244" s="492"/>
      <c r="D1244" s="492"/>
      <c r="E1244" s="480"/>
      <c r="F1244" s="480"/>
      <c r="G1244" s="480"/>
      <c r="H1244" s="486"/>
      <c r="I1244" s="59" t="s">
        <v>122</v>
      </c>
      <c r="J1244" s="496"/>
      <c r="K1244" s="51" t="s">
        <v>44</v>
      </c>
      <c r="L1244" s="53">
        <f t="shared" ref="L1244:M1244" si="505">L1245</f>
        <v>0</v>
      </c>
      <c r="M1244" s="53">
        <f t="shared" si="505"/>
        <v>0.52500000000000002</v>
      </c>
      <c r="N1244" s="53">
        <f>N1245</f>
        <v>3.2</v>
      </c>
      <c r="O1244" s="53">
        <f t="shared" ref="O1244" si="506">O1245</f>
        <v>4.9219999999999997</v>
      </c>
      <c r="P1244" s="53"/>
      <c r="Q1244" s="36">
        <f t="shared" si="492"/>
        <v>8.6470000000000002</v>
      </c>
      <c r="R1244" s="317"/>
    </row>
    <row r="1245" spans="1:18" s="20" customFormat="1" ht="15">
      <c r="A1245" s="496"/>
      <c r="B1245" s="480"/>
      <c r="C1245" s="492"/>
      <c r="D1245" s="492"/>
      <c r="E1245" s="480"/>
      <c r="F1245" s="480"/>
      <c r="G1245" s="480"/>
      <c r="H1245" s="486"/>
      <c r="I1245" s="163" t="s">
        <v>16</v>
      </c>
      <c r="J1245" s="496"/>
      <c r="K1245" s="318" t="s">
        <v>12</v>
      </c>
      <c r="L1245" s="50">
        <v>0</v>
      </c>
      <c r="M1245" s="50">
        <v>0.52500000000000002</v>
      </c>
      <c r="N1245" s="35">
        <v>3.2</v>
      </c>
      <c r="O1245" s="50">
        <v>4.9219999999999997</v>
      </c>
      <c r="P1245" s="50"/>
      <c r="Q1245" s="36">
        <f t="shared" si="492"/>
        <v>8.6470000000000002</v>
      </c>
      <c r="R1245" s="317"/>
    </row>
    <row r="1246" spans="1:18" s="20" customFormat="1" ht="25.5">
      <c r="A1246" s="496"/>
      <c r="B1246" s="480"/>
      <c r="C1246" s="492"/>
      <c r="D1246" s="492"/>
      <c r="E1246" s="480"/>
      <c r="F1246" s="480"/>
      <c r="G1246" s="480"/>
      <c r="H1246" s="486"/>
      <c r="I1246" s="59" t="s">
        <v>123</v>
      </c>
      <c r="J1246" s="496"/>
      <c r="K1246" s="51" t="s">
        <v>40</v>
      </c>
      <c r="L1246" s="53">
        <f t="shared" ref="L1246:M1246" si="507">L1247</f>
        <v>0</v>
      </c>
      <c r="M1246" s="53">
        <f t="shared" si="507"/>
        <v>0.53600000000000003</v>
      </c>
      <c r="N1246" s="53">
        <f>N1247</f>
        <v>3.681</v>
      </c>
      <c r="O1246" s="53">
        <f t="shared" ref="O1246" si="508">O1247</f>
        <v>5.0999999999999996</v>
      </c>
      <c r="P1246" s="53"/>
      <c r="Q1246" s="36">
        <f t="shared" si="492"/>
        <v>9.3169999999999984</v>
      </c>
      <c r="R1246" s="317"/>
    </row>
    <row r="1247" spans="1:18" s="20" customFormat="1" ht="15">
      <c r="A1247" s="496"/>
      <c r="B1247" s="480"/>
      <c r="C1247" s="492"/>
      <c r="D1247" s="492"/>
      <c r="E1247" s="480"/>
      <c r="F1247" s="480"/>
      <c r="G1247" s="480"/>
      <c r="H1247" s="486"/>
      <c r="I1247" s="163" t="s">
        <v>16</v>
      </c>
      <c r="J1247" s="496"/>
      <c r="K1247" s="318" t="s">
        <v>12</v>
      </c>
      <c r="L1247" s="50">
        <v>0</v>
      </c>
      <c r="M1247" s="50">
        <v>0.53600000000000003</v>
      </c>
      <c r="N1247" s="35">
        <v>3.681</v>
      </c>
      <c r="O1247" s="50">
        <v>5.0999999999999996</v>
      </c>
      <c r="P1247" s="50"/>
      <c r="Q1247" s="36">
        <f t="shared" si="492"/>
        <v>9.3169999999999984</v>
      </c>
      <c r="R1247" s="317"/>
    </row>
    <row r="1248" spans="1:18" s="20" customFormat="1" ht="25.5">
      <c r="A1248" s="496"/>
      <c r="B1248" s="480"/>
      <c r="C1248" s="492"/>
      <c r="D1248" s="492"/>
      <c r="E1248" s="480"/>
      <c r="F1248" s="480"/>
      <c r="G1248" s="480"/>
      <c r="H1248" s="486"/>
      <c r="I1248" s="59" t="s">
        <v>124</v>
      </c>
      <c r="J1248" s="496"/>
      <c r="K1248" s="58" t="s">
        <v>11</v>
      </c>
      <c r="L1248" s="53">
        <f t="shared" ref="L1248:M1248" si="509">L1249</f>
        <v>0</v>
      </c>
      <c r="M1248" s="53">
        <f t="shared" si="509"/>
        <v>0.67400000000000004</v>
      </c>
      <c r="N1248" s="53">
        <f>N1249</f>
        <v>2.7</v>
      </c>
      <c r="O1248" s="53">
        <f t="shared" ref="O1248" si="510">O1249</f>
        <v>7.03</v>
      </c>
      <c r="P1248" s="53"/>
      <c r="Q1248" s="36">
        <f t="shared" si="492"/>
        <v>10.404</v>
      </c>
      <c r="R1248" s="317"/>
    </row>
    <row r="1249" spans="1:21" s="20" customFormat="1" ht="15">
      <c r="A1249" s="496"/>
      <c r="B1249" s="480"/>
      <c r="C1249" s="492"/>
      <c r="D1249" s="492"/>
      <c r="E1249" s="480"/>
      <c r="F1249" s="480"/>
      <c r="G1249" s="480"/>
      <c r="H1249" s="486"/>
      <c r="I1249" s="163" t="s">
        <v>16</v>
      </c>
      <c r="J1249" s="496"/>
      <c r="K1249" s="318" t="s">
        <v>12</v>
      </c>
      <c r="L1249" s="50">
        <v>0</v>
      </c>
      <c r="M1249" s="50">
        <v>0.67400000000000004</v>
      </c>
      <c r="N1249" s="35">
        <v>2.7</v>
      </c>
      <c r="O1249" s="50">
        <v>7.03</v>
      </c>
      <c r="P1249" s="50"/>
      <c r="Q1249" s="36">
        <f t="shared" si="492"/>
        <v>10.404</v>
      </c>
      <c r="R1249" s="317"/>
    </row>
    <row r="1250" spans="1:21" s="20" customFormat="1" ht="25.5">
      <c r="A1250" s="496"/>
      <c r="B1250" s="480"/>
      <c r="C1250" s="492"/>
      <c r="D1250" s="492"/>
      <c r="E1250" s="480"/>
      <c r="F1250" s="480"/>
      <c r="G1250" s="480"/>
      <c r="H1250" s="486"/>
      <c r="I1250" s="59" t="s">
        <v>196</v>
      </c>
      <c r="J1250" s="314"/>
      <c r="K1250" s="51" t="s">
        <v>47</v>
      </c>
      <c r="L1250" s="36">
        <f>L1251</f>
        <v>0</v>
      </c>
      <c r="M1250" s="36">
        <f t="shared" ref="M1250:O1250" si="511">M1251</f>
        <v>3.4000000000000002E-2</v>
      </c>
      <c r="N1250" s="36">
        <f t="shared" si="511"/>
        <v>0</v>
      </c>
      <c r="O1250" s="36">
        <f t="shared" si="511"/>
        <v>0.72</v>
      </c>
      <c r="P1250" s="36"/>
      <c r="Q1250" s="36">
        <f t="shared" si="492"/>
        <v>0.754</v>
      </c>
      <c r="R1250" s="317"/>
    </row>
    <row r="1251" spans="1:21" s="20" customFormat="1" ht="15">
      <c r="A1251" s="496"/>
      <c r="B1251" s="480"/>
      <c r="C1251" s="492"/>
      <c r="D1251" s="492"/>
      <c r="E1251" s="480"/>
      <c r="F1251" s="480"/>
      <c r="G1251" s="480"/>
      <c r="H1251" s="486"/>
      <c r="I1251" s="163" t="s">
        <v>16</v>
      </c>
      <c r="J1251" s="314"/>
      <c r="K1251" s="318" t="s">
        <v>12</v>
      </c>
      <c r="L1251" s="35">
        <v>0</v>
      </c>
      <c r="M1251" s="50">
        <v>3.4000000000000002E-2</v>
      </c>
      <c r="N1251" s="50">
        <v>0</v>
      </c>
      <c r="O1251" s="50">
        <v>0.72</v>
      </c>
      <c r="P1251" s="50"/>
      <c r="Q1251" s="36">
        <f t="shared" si="492"/>
        <v>0.754</v>
      </c>
      <c r="R1251" s="317"/>
    </row>
    <row r="1252" spans="1:21" s="20" customFormat="1" ht="38.25">
      <c r="A1252" s="496"/>
      <c r="B1252" s="480"/>
      <c r="C1252" s="492"/>
      <c r="D1252" s="492"/>
      <c r="E1252" s="480"/>
      <c r="F1252" s="480"/>
      <c r="G1252" s="480"/>
      <c r="H1252" s="486"/>
      <c r="I1252" s="67" t="s">
        <v>584</v>
      </c>
      <c r="J1252" s="326"/>
      <c r="K1252" s="63" t="s">
        <v>66</v>
      </c>
      <c r="L1252" s="36">
        <f>L1253</f>
        <v>0</v>
      </c>
      <c r="M1252" s="36">
        <f t="shared" ref="M1252" si="512">M1253</f>
        <v>2.5270000000000001</v>
      </c>
      <c r="N1252" s="36">
        <f t="shared" ref="N1252" si="513">N1253</f>
        <v>0</v>
      </c>
      <c r="O1252" s="36">
        <f t="shared" ref="O1252" si="514">O1253</f>
        <v>0</v>
      </c>
      <c r="P1252" s="36"/>
      <c r="Q1252" s="36">
        <f t="shared" ref="Q1252:Q1253" si="515">O1252+N1252+M1252+L1252</f>
        <v>2.5270000000000001</v>
      </c>
      <c r="R1252" s="329"/>
    </row>
    <row r="1253" spans="1:21" s="20" customFormat="1" ht="15">
      <c r="A1253" s="498"/>
      <c r="B1253" s="481"/>
      <c r="C1253" s="492"/>
      <c r="D1253" s="492"/>
      <c r="E1253" s="480"/>
      <c r="F1253" s="480"/>
      <c r="G1253" s="480"/>
      <c r="H1253" s="486"/>
      <c r="I1253" s="64" t="s">
        <v>16</v>
      </c>
      <c r="J1253" s="326"/>
      <c r="K1253" s="331" t="s">
        <v>12</v>
      </c>
      <c r="L1253" s="50">
        <v>0</v>
      </c>
      <c r="M1253" s="50">
        <v>2.5270000000000001</v>
      </c>
      <c r="N1253" s="50">
        <v>0</v>
      </c>
      <c r="O1253" s="50">
        <v>0</v>
      </c>
      <c r="P1253" s="50"/>
      <c r="Q1253" s="36">
        <f t="shared" si="515"/>
        <v>2.5270000000000001</v>
      </c>
      <c r="R1253" s="329"/>
    </row>
    <row r="1254" spans="1:21" s="20" customFormat="1" ht="15" customHeight="1">
      <c r="A1254" s="495">
        <v>7</v>
      </c>
      <c r="B1254" s="479" t="s">
        <v>382</v>
      </c>
      <c r="C1254" s="492"/>
      <c r="D1254" s="492"/>
      <c r="E1254" s="480"/>
      <c r="F1254" s="480"/>
      <c r="G1254" s="480"/>
      <c r="H1254" s="486"/>
      <c r="I1254" s="201" t="s">
        <v>13</v>
      </c>
      <c r="J1254" s="495">
        <v>124</v>
      </c>
      <c r="K1254" s="10"/>
      <c r="L1254" s="15">
        <f>L1255</f>
        <v>0</v>
      </c>
      <c r="M1254" s="15">
        <f t="shared" ref="M1254:O1254" si="516">M1255</f>
        <v>17.169999999999998</v>
      </c>
      <c r="N1254" s="15">
        <f t="shared" si="516"/>
        <v>56.262</v>
      </c>
      <c r="O1254" s="15">
        <f t="shared" si="516"/>
        <v>63.97999999999999</v>
      </c>
      <c r="P1254" s="15"/>
      <c r="Q1254" s="15">
        <f t="shared" si="492"/>
        <v>137.41199999999998</v>
      </c>
      <c r="R1254" s="317"/>
    </row>
    <row r="1255" spans="1:21" s="20" customFormat="1" ht="38.25">
      <c r="A1255" s="496"/>
      <c r="B1255" s="480"/>
      <c r="C1255" s="492"/>
      <c r="D1255" s="492"/>
      <c r="E1255" s="480"/>
      <c r="F1255" s="480"/>
      <c r="G1255" s="480"/>
      <c r="H1255" s="486"/>
      <c r="I1255" s="38" t="s">
        <v>193</v>
      </c>
      <c r="J1255" s="496"/>
      <c r="K1255" s="39" t="s">
        <v>192</v>
      </c>
      <c r="L1255" s="36">
        <f>L1256+L1260+L1262+L1264+L1266+L1268</f>
        <v>0</v>
      </c>
      <c r="M1255" s="36">
        <f t="shared" ref="M1255:O1255" si="517">M1256+M1260+M1262+M1264+M1266+M1268</f>
        <v>17.169999999999998</v>
      </c>
      <c r="N1255" s="36">
        <f t="shared" si="517"/>
        <v>56.262</v>
      </c>
      <c r="O1255" s="36">
        <f t="shared" si="517"/>
        <v>63.97999999999999</v>
      </c>
      <c r="P1255" s="36"/>
      <c r="Q1255" s="36">
        <f t="shared" si="492"/>
        <v>137.41199999999998</v>
      </c>
      <c r="R1255" s="317"/>
    </row>
    <row r="1256" spans="1:21" s="20" customFormat="1" ht="51">
      <c r="A1256" s="496"/>
      <c r="B1256" s="480"/>
      <c r="C1256" s="492"/>
      <c r="D1256" s="492"/>
      <c r="E1256" s="480"/>
      <c r="F1256" s="480"/>
      <c r="G1256" s="480"/>
      <c r="H1256" s="486"/>
      <c r="I1256" s="34" t="s">
        <v>121</v>
      </c>
      <c r="J1256" s="496"/>
      <c r="K1256" s="58" t="s">
        <v>10</v>
      </c>
      <c r="L1256" s="53">
        <f>L1257+L1258+L1259</f>
        <v>0</v>
      </c>
      <c r="M1256" s="53">
        <f t="shared" ref="M1256:O1256" si="518">M1257+M1258+M1259</f>
        <v>14.641999999999999</v>
      </c>
      <c r="N1256" s="53">
        <f>N1257+N1258+N1259</f>
        <v>52.747</v>
      </c>
      <c r="O1256" s="53">
        <f t="shared" si="518"/>
        <v>55.286999999999999</v>
      </c>
      <c r="P1256" s="53"/>
      <c r="Q1256" s="36">
        <f t="shared" si="492"/>
        <v>122.67599999999999</v>
      </c>
      <c r="R1256" s="317"/>
    </row>
    <row r="1257" spans="1:21" s="20" customFormat="1" ht="15">
      <c r="A1257" s="496"/>
      <c r="B1257" s="480"/>
      <c r="C1257" s="492"/>
      <c r="D1257" s="492"/>
      <c r="E1257" s="480"/>
      <c r="F1257" s="480"/>
      <c r="G1257" s="480"/>
      <c r="H1257" s="486"/>
      <c r="I1257" s="163" t="s">
        <v>16</v>
      </c>
      <c r="J1257" s="496"/>
      <c r="K1257" s="318" t="s">
        <v>12</v>
      </c>
      <c r="L1257" s="50">
        <v>0</v>
      </c>
      <c r="M1257" s="50">
        <v>14.289</v>
      </c>
      <c r="N1257" s="50">
        <v>52.067999999999998</v>
      </c>
      <c r="O1257" s="50">
        <v>55.286999999999999</v>
      </c>
      <c r="P1257" s="50"/>
      <c r="Q1257" s="36">
        <f t="shared" si="492"/>
        <v>121.64399999999999</v>
      </c>
      <c r="R1257" s="317"/>
    </row>
    <row r="1258" spans="1:21" s="20" customFormat="1" ht="38.25">
      <c r="A1258" s="496"/>
      <c r="B1258" s="480"/>
      <c r="C1258" s="492"/>
      <c r="D1258" s="492"/>
      <c r="E1258" s="480"/>
      <c r="F1258" s="480"/>
      <c r="G1258" s="480"/>
      <c r="H1258" s="486"/>
      <c r="I1258" s="46" t="s">
        <v>194</v>
      </c>
      <c r="J1258" s="496"/>
      <c r="K1258" s="61" t="s">
        <v>127</v>
      </c>
      <c r="L1258" s="50">
        <v>0</v>
      </c>
      <c r="M1258" s="50">
        <v>0</v>
      </c>
      <c r="N1258" s="50">
        <v>0.67900000000000005</v>
      </c>
      <c r="O1258" s="50">
        <v>0</v>
      </c>
      <c r="P1258" s="50"/>
      <c r="Q1258" s="36">
        <f t="shared" si="492"/>
        <v>0.67900000000000005</v>
      </c>
      <c r="R1258" s="317"/>
    </row>
    <row r="1259" spans="1:21" s="20" customFormat="1" ht="38.25">
      <c r="A1259" s="496"/>
      <c r="B1259" s="480"/>
      <c r="C1259" s="492"/>
      <c r="D1259" s="492"/>
      <c r="E1259" s="480"/>
      <c r="F1259" s="480"/>
      <c r="G1259" s="480"/>
      <c r="H1259" s="486"/>
      <c r="I1259" s="117" t="s">
        <v>18</v>
      </c>
      <c r="J1259" s="496"/>
      <c r="K1259" s="61" t="s">
        <v>17</v>
      </c>
      <c r="L1259" s="50">
        <v>0</v>
      </c>
      <c r="M1259" s="50">
        <v>0.35299999999999998</v>
      </c>
      <c r="N1259" s="50">
        <v>0</v>
      </c>
      <c r="O1259" s="50">
        <v>0</v>
      </c>
      <c r="P1259" s="50"/>
      <c r="Q1259" s="36">
        <f t="shared" si="492"/>
        <v>0.35299999999999998</v>
      </c>
      <c r="R1259" s="329"/>
    </row>
    <row r="1260" spans="1:21" s="20" customFormat="1" ht="25.5">
      <c r="A1260" s="496"/>
      <c r="B1260" s="480"/>
      <c r="C1260" s="492"/>
      <c r="D1260" s="492"/>
      <c r="E1260" s="480"/>
      <c r="F1260" s="480"/>
      <c r="G1260" s="480"/>
      <c r="H1260" s="486"/>
      <c r="I1260" s="59" t="s">
        <v>122</v>
      </c>
      <c r="J1260" s="496"/>
      <c r="K1260" s="51" t="s">
        <v>44</v>
      </c>
      <c r="L1260" s="36">
        <f>L1261</f>
        <v>0</v>
      </c>
      <c r="M1260" s="36">
        <f t="shared" ref="M1260:O1260" si="519">M1261</f>
        <v>0.9</v>
      </c>
      <c r="N1260" s="36">
        <f t="shared" si="519"/>
        <v>2.7650000000000001</v>
      </c>
      <c r="O1260" s="36">
        <f t="shared" si="519"/>
        <v>4.5430000000000001</v>
      </c>
      <c r="P1260" s="36"/>
      <c r="Q1260" s="36">
        <f t="shared" si="492"/>
        <v>8.2080000000000002</v>
      </c>
      <c r="R1260" s="317"/>
    </row>
    <row r="1261" spans="1:21" s="20" customFormat="1" ht="15">
      <c r="A1261" s="496"/>
      <c r="B1261" s="480"/>
      <c r="C1261" s="492"/>
      <c r="D1261" s="492"/>
      <c r="E1261" s="480"/>
      <c r="F1261" s="480"/>
      <c r="G1261" s="480"/>
      <c r="H1261" s="486"/>
      <c r="I1261" s="163" t="s">
        <v>16</v>
      </c>
      <c r="J1261" s="496"/>
      <c r="K1261" s="318" t="s">
        <v>12</v>
      </c>
      <c r="L1261" s="50">
        <v>0</v>
      </c>
      <c r="M1261" s="50">
        <v>0.9</v>
      </c>
      <c r="N1261" s="50">
        <v>2.7650000000000001</v>
      </c>
      <c r="O1261" s="50">
        <v>4.5430000000000001</v>
      </c>
      <c r="P1261" s="50"/>
      <c r="Q1261" s="36">
        <f t="shared" si="492"/>
        <v>8.2080000000000002</v>
      </c>
      <c r="R1261" s="317"/>
    </row>
    <row r="1262" spans="1:21" s="20" customFormat="1" ht="25.5">
      <c r="A1262" s="496"/>
      <c r="B1262" s="480"/>
      <c r="C1262" s="492"/>
      <c r="D1262" s="492"/>
      <c r="E1262" s="480"/>
      <c r="F1262" s="480"/>
      <c r="G1262" s="480"/>
      <c r="H1262" s="486"/>
      <c r="I1262" s="59" t="s">
        <v>123</v>
      </c>
      <c r="J1262" s="496"/>
      <c r="K1262" s="51" t="s">
        <v>40</v>
      </c>
      <c r="L1262" s="36">
        <f t="shared" ref="L1262:O1262" si="520">L1263</f>
        <v>0</v>
      </c>
      <c r="M1262" s="36">
        <f t="shared" si="520"/>
        <v>0.33400000000000002</v>
      </c>
      <c r="N1262" s="36">
        <f t="shared" si="520"/>
        <v>0.29899999999999999</v>
      </c>
      <c r="O1262" s="36">
        <f t="shared" si="520"/>
        <v>0.498</v>
      </c>
      <c r="P1262" s="36"/>
      <c r="Q1262" s="36">
        <f t="shared" si="492"/>
        <v>1.131</v>
      </c>
      <c r="R1262" s="317"/>
    </row>
    <row r="1263" spans="1:21" s="20" customFormat="1" ht="15">
      <c r="A1263" s="496"/>
      <c r="B1263" s="480"/>
      <c r="C1263" s="492"/>
      <c r="D1263" s="492"/>
      <c r="E1263" s="480"/>
      <c r="F1263" s="480"/>
      <c r="G1263" s="480"/>
      <c r="H1263" s="486"/>
      <c r="I1263" s="163" t="s">
        <v>16</v>
      </c>
      <c r="J1263" s="496"/>
      <c r="K1263" s="318" t="s">
        <v>12</v>
      </c>
      <c r="L1263" s="50">
        <v>0</v>
      </c>
      <c r="M1263" s="50">
        <v>0.33400000000000002</v>
      </c>
      <c r="N1263" s="35">
        <v>0.29899999999999999</v>
      </c>
      <c r="O1263" s="50">
        <v>0.498</v>
      </c>
      <c r="P1263" s="50"/>
      <c r="Q1263" s="36">
        <f t="shared" si="492"/>
        <v>1.131</v>
      </c>
      <c r="R1263" s="317"/>
      <c r="S1263" s="12"/>
      <c r="T1263" s="12"/>
      <c r="U1263" s="12"/>
    </row>
    <row r="1264" spans="1:21" s="20" customFormat="1" ht="25.5">
      <c r="A1264" s="496"/>
      <c r="B1264" s="480"/>
      <c r="C1264" s="492"/>
      <c r="D1264" s="492"/>
      <c r="E1264" s="480"/>
      <c r="F1264" s="480"/>
      <c r="G1264" s="480"/>
      <c r="H1264" s="486"/>
      <c r="I1264" s="59" t="s">
        <v>124</v>
      </c>
      <c r="J1264" s="496"/>
      <c r="K1264" s="58" t="s">
        <v>11</v>
      </c>
      <c r="L1264" s="36">
        <f t="shared" ref="L1264:O1264" si="521">L1265</f>
        <v>0</v>
      </c>
      <c r="M1264" s="36">
        <f>M1265</f>
        <v>0.77500000000000002</v>
      </c>
      <c r="N1264" s="36">
        <f t="shared" si="521"/>
        <v>0.4</v>
      </c>
      <c r="O1264" s="36">
        <f t="shared" si="521"/>
        <v>2.4740000000000002</v>
      </c>
      <c r="P1264" s="36"/>
      <c r="Q1264" s="36">
        <f t="shared" si="492"/>
        <v>3.649</v>
      </c>
      <c r="R1264" s="317"/>
      <c r="S1264" s="12"/>
      <c r="T1264" s="12"/>
      <c r="U1264" s="12"/>
    </row>
    <row r="1265" spans="1:18" s="12" customFormat="1" ht="15">
      <c r="A1265" s="496"/>
      <c r="B1265" s="480"/>
      <c r="C1265" s="492"/>
      <c r="D1265" s="492"/>
      <c r="E1265" s="480"/>
      <c r="F1265" s="480"/>
      <c r="G1265" s="480"/>
      <c r="H1265" s="486"/>
      <c r="I1265" s="163" t="s">
        <v>16</v>
      </c>
      <c r="J1265" s="314"/>
      <c r="K1265" s="318" t="s">
        <v>12</v>
      </c>
      <c r="L1265" s="50">
        <v>0</v>
      </c>
      <c r="M1265" s="50">
        <v>0.77500000000000002</v>
      </c>
      <c r="N1265" s="50">
        <v>0.4</v>
      </c>
      <c r="O1265" s="50">
        <v>2.4740000000000002</v>
      </c>
      <c r="P1265" s="50"/>
      <c r="Q1265" s="36">
        <f t="shared" si="492"/>
        <v>3.649</v>
      </c>
      <c r="R1265" s="317"/>
    </row>
    <row r="1266" spans="1:18" s="12" customFormat="1" ht="25.5">
      <c r="A1266" s="496"/>
      <c r="B1266" s="480"/>
      <c r="C1266" s="492"/>
      <c r="D1266" s="492"/>
      <c r="E1266" s="480"/>
      <c r="F1266" s="480"/>
      <c r="G1266" s="480"/>
      <c r="H1266" s="486"/>
      <c r="I1266" s="59" t="s">
        <v>196</v>
      </c>
      <c r="J1266" s="314"/>
      <c r="K1266" s="51" t="s">
        <v>47</v>
      </c>
      <c r="L1266" s="36">
        <f t="shared" ref="L1266:O1266" si="522">L1267</f>
        <v>0</v>
      </c>
      <c r="M1266" s="36">
        <f t="shared" si="522"/>
        <v>8.4000000000000005E-2</v>
      </c>
      <c r="N1266" s="36">
        <f t="shared" si="522"/>
        <v>5.0999999999999997E-2</v>
      </c>
      <c r="O1266" s="36">
        <f t="shared" si="522"/>
        <v>1.1779999999999999</v>
      </c>
      <c r="P1266" s="36"/>
      <c r="Q1266" s="36">
        <f t="shared" si="492"/>
        <v>1.3129999999999999</v>
      </c>
      <c r="R1266" s="317"/>
    </row>
    <row r="1267" spans="1:18" s="12" customFormat="1" ht="15">
      <c r="A1267" s="496"/>
      <c r="B1267" s="480"/>
      <c r="C1267" s="492"/>
      <c r="D1267" s="492"/>
      <c r="E1267" s="480"/>
      <c r="F1267" s="480"/>
      <c r="G1267" s="480"/>
      <c r="H1267" s="486"/>
      <c r="I1267" s="163" t="s">
        <v>16</v>
      </c>
      <c r="J1267" s="314"/>
      <c r="K1267" s="318" t="s">
        <v>12</v>
      </c>
      <c r="L1267" s="50">
        <v>0</v>
      </c>
      <c r="M1267" s="50">
        <v>8.4000000000000005E-2</v>
      </c>
      <c r="N1267" s="50">
        <v>5.0999999999999997E-2</v>
      </c>
      <c r="O1267" s="50">
        <v>1.1779999999999999</v>
      </c>
      <c r="P1267" s="50"/>
      <c r="Q1267" s="36">
        <f t="shared" si="492"/>
        <v>1.3129999999999999</v>
      </c>
      <c r="R1267" s="317"/>
    </row>
    <row r="1268" spans="1:18" s="12" customFormat="1" ht="38.25">
      <c r="A1268" s="496"/>
      <c r="B1268" s="480"/>
      <c r="C1268" s="492"/>
      <c r="D1268" s="492"/>
      <c r="E1268" s="480"/>
      <c r="F1268" s="480"/>
      <c r="G1268" s="480"/>
      <c r="H1268" s="486"/>
      <c r="I1268" s="67" t="s">
        <v>584</v>
      </c>
      <c r="J1268" s="326"/>
      <c r="K1268" s="63" t="s">
        <v>66</v>
      </c>
      <c r="L1268" s="36">
        <f>L1269</f>
        <v>0</v>
      </c>
      <c r="M1268" s="36">
        <f t="shared" ref="M1268" si="523">M1269</f>
        <v>0.435</v>
      </c>
      <c r="N1268" s="36">
        <f t="shared" ref="N1268" si="524">N1269</f>
        <v>0</v>
      </c>
      <c r="O1268" s="36">
        <f t="shared" ref="O1268" si="525">O1269</f>
        <v>0</v>
      </c>
      <c r="P1268" s="36"/>
      <c r="Q1268" s="36">
        <f t="shared" si="492"/>
        <v>0.435</v>
      </c>
      <c r="R1268" s="329"/>
    </row>
    <row r="1269" spans="1:18" s="12" customFormat="1" ht="15">
      <c r="A1269" s="498"/>
      <c r="B1269" s="481"/>
      <c r="C1269" s="492"/>
      <c r="D1269" s="492"/>
      <c r="E1269" s="480"/>
      <c r="F1269" s="480"/>
      <c r="G1269" s="480"/>
      <c r="H1269" s="486"/>
      <c r="I1269" s="64" t="s">
        <v>16</v>
      </c>
      <c r="J1269" s="326"/>
      <c r="K1269" s="331" t="s">
        <v>12</v>
      </c>
      <c r="L1269" s="50">
        <v>0</v>
      </c>
      <c r="M1269" s="50">
        <v>0.435</v>
      </c>
      <c r="N1269" s="50">
        <v>0</v>
      </c>
      <c r="O1269" s="50">
        <v>0</v>
      </c>
      <c r="P1269" s="50"/>
      <c r="Q1269" s="36">
        <f t="shared" si="492"/>
        <v>0.435</v>
      </c>
      <c r="R1269" s="329"/>
    </row>
    <row r="1270" spans="1:18" s="12" customFormat="1" ht="15">
      <c r="A1270" s="497">
        <v>8</v>
      </c>
      <c r="B1270" s="516" t="s">
        <v>383</v>
      </c>
      <c r="C1270" s="492"/>
      <c r="D1270" s="492"/>
      <c r="E1270" s="480"/>
      <c r="F1270" s="480"/>
      <c r="G1270" s="480"/>
      <c r="H1270" s="486"/>
      <c r="I1270" s="201" t="s">
        <v>13</v>
      </c>
      <c r="J1270" s="314"/>
      <c r="K1270" s="142"/>
      <c r="L1270" s="15">
        <f>L1271</f>
        <v>0</v>
      </c>
      <c r="M1270" s="15">
        <f t="shared" ref="M1270:O1270" si="526">M1271</f>
        <v>25.799000000000003</v>
      </c>
      <c r="N1270" s="15">
        <f t="shared" si="526"/>
        <v>99.923999999999992</v>
      </c>
      <c r="O1270" s="15">
        <f t="shared" si="526"/>
        <v>108.657</v>
      </c>
      <c r="P1270" s="15"/>
      <c r="Q1270" s="15">
        <f t="shared" si="492"/>
        <v>234.38</v>
      </c>
      <c r="R1270" s="317"/>
    </row>
    <row r="1271" spans="1:18" s="12" customFormat="1" ht="38.25">
      <c r="A1271" s="497"/>
      <c r="B1271" s="516"/>
      <c r="C1271" s="492"/>
      <c r="D1271" s="492"/>
      <c r="E1271" s="480"/>
      <c r="F1271" s="480"/>
      <c r="G1271" s="480"/>
      <c r="H1271" s="486"/>
      <c r="I1271" s="38" t="s">
        <v>193</v>
      </c>
      <c r="J1271" s="314"/>
      <c r="K1271" s="63" t="s">
        <v>192</v>
      </c>
      <c r="L1271" s="36">
        <f>L1272+L1275+L1277+L1279+L1281+L1283</f>
        <v>0</v>
      </c>
      <c r="M1271" s="36">
        <f>M1272+M1275+M1277+M1279+M1281+M1283</f>
        <v>25.799000000000003</v>
      </c>
      <c r="N1271" s="36">
        <f>N1272+N1275+N1277+N1279+N1281+N1283</f>
        <v>99.923999999999992</v>
      </c>
      <c r="O1271" s="36">
        <f>O1272+O1275+O1277+O1279+O1281+O1283</f>
        <v>108.657</v>
      </c>
      <c r="P1271" s="36"/>
      <c r="Q1271" s="36">
        <f t="shared" si="492"/>
        <v>234.38</v>
      </c>
      <c r="R1271" s="317"/>
    </row>
    <row r="1272" spans="1:18" s="12" customFormat="1" ht="51">
      <c r="A1272" s="497"/>
      <c r="B1272" s="516"/>
      <c r="C1272" s="492"/>
      <c r="D1272" s="492"/>
      <c r="E1272" s="480"/>
      <c r="F1272" s="480"/>
      <c r="G1272" s="480"/>
      <c r="H1272" s="486"/>
      <c r="I1272" s="34" t="s">
        <v>121</v>
      </c>
      <c r="J1272" s="314"/>
      <c r="K1272" s="58" t="s">
        <v>10</v>
      </c>
      <c r="L1272" s="53">
        <f>L1273+L1274</f>
        <v>0</v>
      </c>
      <c r="M1272" s="53">
        <f t="shared" ref="M1272:O1272" si="527">M1273+M1274</f>
        <v>16.71</v>
      </c>
      <c r="N1272" s="53">
        <f t="shared" si="527"/>
        <v>69.319999999999993</v>
      </c>
      <c r="O1272" s="53">
        <f t="shared" si="527"/>
        <v>69.587999999999994</v>
      </c>
      <c r="P1272" s="53"/>
      <c r="Q1272" s="36">
        <f t="shared" si="492"/>
        <v>155.61799999999999</v>
      </c>
      <c r="R1272" s="317"/>
    </row>
    <row r="1273" spans="1:18" s="12" customFormat="1" ht="15">
      <c r="A1273" s="497"/>
      <c r="B1273" s="516"/>
      <c r="C1273" s="492"/>
      <c r="D1273" s="492"/>
      <c r="E1273" s="480"/>
      <c r="F1273" s="480"/>
      <c r="G1273" s="480"/>
      <c r="H1273" s="486"/>
      <c r="I1273" s="163" t="s">
        <v>16</v>
      </c>
      <c r="J1273" s="314"/>
      <c r="K1273" s="61" t="s">
        <v>12</v>
      </c>
      <c r="L1273" s="50">
        <v>0</v>
      </c>
      <c r="M1273" s="50">
        <v>16.268000000000001</v>
      </c>
      <c r="N1273" s="50">
        <v>69.319999999999993</v>
      </c>
      <c r="O1273" s="50">
        <v>69.587999999999994</v>
      </c>
      <c r="P1273" s="50"/>
      <c r="Q1273" s="36">
        <f t="shared" si="492"/>
        <v>155.17599999999999</v>
      </c>
      <c r="R1273" s="317"/>
    </row>
    <row r="1274" spans="1:18" s="12" customFormat="1" ht="38.25">
      <c r="A1274" s="497"/>
      <c r="B1274" s="516"/>
      <c r="C1274" s="492"/>
      <c r="D1274" s="492"/>
      <c r="E1274" s="480"/>
      <c r="F1274" s="480"/>
      <c r="G1274" s="480"/>
      <c r="H1274" s="486"/>
      <c r="I1274" s="117" t="s">
        <v>18</v>
      </c>
      <c r="J1274" s="326"/>
      <c r="K1274" s="61" t="s">
        <v>17</v>
      </c>
      <c r="L1274" s="50">
        <v>0</v>
      </c>
      <c r="M1274" s="50">
        <v>0.442</v>
      </c>
      <c r="N1274" s="50">
        <v>0</v>
      </c>
      <c r="O1274" s="50">
        <v>0</v>
      </c>
      <c r="P1274" s="50"/>
      <c r="Q1274" s="36">
        <f t="shared" si="492"/>
        <v>0.442</v>
      </c>
      <c r="R1274" s="329"/>
    </row>
    <row r="1275" spans="1:18" s="12" customFormat="1" ht="25.5">
      <c r="A1275" s="497"/>
      <c r="B1275" s="516"/>
      <c r="C1275" s="492"/>
      <c r="D1275" s="492"/>
      <c r="E1275" s="480"/>
      <c r="F1275" s="480"/>
      <c r="G1275" s="480"/>
      <c r="H1275" s="486"/>
      <c r="I1275" s="59" t="s">
        <v>122</v>
      </c>
      <c r="J1275" s="314"/>
      <c r="K1275" s="51" t="s">
        <v>44</v>
      </c>
      <c r="L1275" s="53">
        <f t="shared" ref="L1275:M1275" si="528">L1276</f>
        <v>0</v>
      </c>
      <c r="M1275" s="53">
        <f t="shared" si="528"/>
        <v>3.98</v>
      </c>
      <c r="N1275" s="53">
        <f>N1276</f>
        <v>7</v>
      </c>
      <c r="O1275" s="53">
        <f t="shared" ref="O1275" si="529">O1276</f>
        <v>28.535</v>
      </c>
      <c r="P1275" s="53"/>
      <c r="Q1275" s="36">
        <f t="shared" si="492"/>
        <v>39.514999999999993</v>
      </c>
      <c r="R1275" s="317"/>
    </row>
    <row r="1276" spans="1:18" s="12" customFormat="1" ht="15">
      <c r="A1276" s="497"/>
      <c r="B1276" s="516"/>
      <c r="C1276" s="492"/>
      <c r="D1276" s="492"/>
      <c r="E1276" s="480"/>
      <c r="F1276" s="480"/>
      <c r="G1276" s="480"/>
      <c r="H1276" s="486"/>
      <c r="I1276" s="163" t="s">
        <v>16</v>
      </c>
      <c r="J1276" s="314"/>
      <c r="K1276" s="318" t="s">
        <v>12</v>
      </c>
      <c r="L1276" s="35">
        <v>0</v>
      </c>
      <c r="M1276" s="35">
        <v>3.98</v>
      </c>
      <c r="N1276" s="50">
        <v>7</v>
      </c>
      <c r="O1276" s="50">
        <v>28.535</v>
      </c>
      <c r="P1276" s="50"/>
      <c r="Q1276" s="36">
        <f t="shared" si="492"/>
        <v>39.514999999999993</v>
      </c>
      <c r="R1276" s="317"/>
    </row>
    <row r="1277" spans="1:18" s="12" customFormat="1" ht="25.5">
      <c r="A1277" s="497"/>
      <c r="B1277" s="516"/>
      <c r="C1277" s="492"/>
      <c r="D1277" s="492"/>
      <c r="E1277" s="480"/>
      <c r="F1277" s="480"/>
      <c r="G1277" s="480"/>
      <c r="H1277" s="486"/>
      <c r="I1277" s="59" t="s">
        <v>123</v>
      </c>
      <c r="J1277" s="314"/>
      <c r="K1277" s="51" t="s">
        <v>40</v>
      </c>
      <c r="L1277" s="53">
        <f t="shared" ref="L1277:M1277" si="530">L1278</f>
        <v>0</v>
      </c>
      <c r="M1277" s="53">
        <f t="shared" si="530"/>
        <v>0.498</v>
      </c>
      <c r="N1277" s="53">
        <f>N1278</f>
        <v>5.4829999999999997</v>
      </c>
      <c r="O1277" s="53">
        <f t="shared" ref="O1277" si="531">O1278</f>
        <v>2.5</v>
      </c>
      <c r="P1277" s="53"/>
      <c r="Q1277" s="36">
        <f t="shared" si="492"/>
        <v>8.4809999999999999</v>
      </c>
      <c r="R1277" s="317"/>
    </row>
    <row r="1278" spans="1:18" s="12" customFormat="1" ht="15">
      <c r="A1278" s="497"/>
      <c r="B1278" s="516"/>
      <c r="C1278" s="492"/>
      <c r="D1278" s="492"/>
      <c r="E1278" s="480"/>
      <c r="F1278" s="480"/>
      <c r="G1278" s="480"/>
      <c r="H1278" s="486"/>
      <c r="I1278" s="163" t="s">
        <v>16</v>
      </c>
      <c r="J1278" s="314"/>
      <c r="K1278" s="318" t="s">
        <v>12</v>
      </c>
      <c r="L1278" s="35">
        <v>0</v>
      </c>
      <c r="M1278" s="35">
        <v>0.498</v>
      </c>
      <c r="N1278" s="50">
        <v>5.4829999999999997</v>
      </c>
      <c r="O1278" s="50">
        <v>2.5</v>
      </c>
      <c r="P1278" s="50"/>
      <c r="Q1278" s="36">
        <f t="shared" si="492"/>
        <v>8.4809999999999999</v>
      </c>
      <c r="R1278" s="317"/>
    </row>
    <row r="1279" spans="1:18" s="12" customFormat="1" ht="25.5">
      <c r="A1279" s="497"/>
      <c r="B1279" s="516"/>
      <c r="C1279" s="492"/>
      <c r="D1279" s="492"/>
      <c r="E1279" s="480"/>
      <c r="F1279" s="480"/>
      <c r="G1279" s="480"/>
      <c r="H1279" s="486"/>
      <c r="I1279" s="59" t="s">
        <v>124</v>
      </c>
      <c r="J1279" s="314"/>
      <c r="K1279" s="58" t="s">
        <v>11</v>
      </c>
      <c r="L1279" s="53">
        <f t="shared" ref="L1279:M1279" si="532">L1280</f>
        <v>0</v>
      </c>
      <c r="M1279" s="53">
        <f t="shared" si="532"/>
        <v>0.90700000000000003</v>
      </c>
      <c r="N1279" s="53">
        <f>N1280</f>
        <v>14.015000000000001</v>
      </c>
      <c r="O1279" s="53">
        <f>O1280</f>
        <v>6.0339999999999998</v>
      </c>
      <c r="P1279" s="53"/>
      <c r="Q1279" s="36">
        <f t="shared" si="492"/>
        <v>20.956</v>
      </c>
      <c r="R1279" s="317"/>
    </row>
    <row r="1280" spans="1:18" s="12" customFormat="1" ht="15">
      <c r="A1280" s="497"/>
      <c r="B1280" s="516"/>
      <c r="C1280" s="492"/>
      <c r="D1280" s="492"/>
      <c r="E1280" s="480"/>
      <c r="F1280" s="480"/>
      <c r="G1280" s="480"/>
      <c r="H1280" s="486"/>
      <c r="I1280" s="163" t="s">
        <v>16</v>
      </c>
      <c r="J1280" s="314"/>
      <c r="K1280" s="318" t="s">
        <v>12</v>
      </c>
      <c r="L1280" s="35">
        <v>0</v>
      </c>
      <c r="M1280" s="35">
        <v>0.90700000000000003</v>
      </c>
      <c r="N1280" s="50">
        <v>14.015000000000001</v>
      </c>
      <c r="O1280" s="50">
        <v>6.0339999999999998</v>
      </c>
      <c r="P1280" s="50"/>
      <c r="Q1280" s="36">
        <f t="shared" si="492"/>
        <v>20.956</v>
      </c>
      <c r="R1280" s="317"/>
    </row>
    <row r="1281" spans="1:18" s="12" customFormat="1" ht="25.5">
      <c r="A1281" s="497"/>
      <c r="B1281" s="516"/>
      <c r="C1281" s="492"/>
      <c r="D1281" s="492"/>
      <c r="E1281" s="480"/>
      <c r="F1281" s="480"/>
      <c r="G1281" s="480"/>
      <c r="H1281" s="486"/>
      <c r="I1281" s="59" t="s">
        <v>196</v>
      </c>
      <c r="J1281" s="314"/>
      <c r="K1281" s="61" t="s">
        <v>47</v>
      </c>
      <c r="L1281" s="53">
        <f t="shared" ref="L1281:M1281" si="533">L1282</f>
        <v>0</v>
      </c>
      <c r="M1281" s="53">
        <f t="shared" si="533"/>
        <v>0</v>
      </c>
      <c r="N1281" s="53">
        <f>N1282</f>
        <v>0</v>
      </c>
      <c r="O1281" s="53">
        <f t="shared" ref="O1281" si="534">O1282</f>
        <v>2</v>
      </c>
      <c r="P1281" s="53"/>
      <c r="Q1281" s="36">
        <f t="shared" si="492"/>
        <v>2</v>
      </c>
      <c r="R1281" s="317"/>
    </row>
    <row r="1282" spans="1:18" s="12" customFormat="1" ht="15">
      <c r="A1282" s="497"/>
      <c r="B1282" s="516"/>
      <c r="C1282" s="492"/>
      <c r="D1282" s="492"/>
      <c r="E1282" s="480"/>
      <c r="F1282" s="480"/>
      <c r="G1282" s="480"/>
      <c r="H1282" s="486"/>
      <c r="I1282" s="163" t="s">
        <v>16</v>
      </c>
      <c r="J1282" s="314"/>
      <c r="K1282" s="61" t="s">
        <v>12</v>
      </c>
      <c r="L1282" s="35">
        <v>0</v>
      </c>
      <c r="M1282" s="35">
        <v>0</v>
      </c>
      <c r="N1282" s="50">
        <v>0</v>
      </c>
      <c r="O1282" s="50">
        <v>2</v>
      </c>
      <c r="P1282" s="50"/>
      <c r="Q1282" s="36">
        <f t="shared" si="492"/>
        <v>2</v>
      </c>
      <c r="R1282" s="317"/>
    </row>
    <row r="1283" spans="1:18" s="12" customFormat="1" ht="25.5">
      <c r="A1283" s="497"/>
      <c r="B1283" s="516"/>
      <c r="C1283" s="492"/>
      <c r="D1283" s="492"/>
      <c r="E1283" s="480"/>
      <c r="F1283" s="480"/>
      <c r="G1283" s="480"/>
      <c r="H1283" s="486"/>
      <c r="I1283" s="59" t="s">
        <v>196</v>
      </c>
      <c r="J1283" s="314"/>
      <c r="K1283" s="63" t="s">
        <v>66</v>
      </c>
      <c r="L1283" s="53">
        <f t="shared" ref="L1283:M1283" si="535">L1284</f>
        <v>0</v>
      </c>
      <c r="M1283" s="53">
        <f t="shared" si="535"/>
        <v>3.7040000000000002</v>
      </c>
      <c r="N1283" s="53">
        <f>N1284</f>
        <v>4.1059999999999999</v>
      </c>
      <c r="O1283" s="53">
        <f t="shared" ref="O1283" si="536">O1284</f>
        <v>0</v>
      </c>
      <c r="P1283" s="53"/>
      <c r="Q1283" s="36">
        <f t="shared" si="492"/>
        <v>7.8100000000000005</v>
      </c>
      <c r="R1283" s="317"/>
    </row>
    <row r="1284" spans="1:18" s="12" customFormat="1" ht="14.25" customHeight="1">
      <c r="A1284" s="497"/>
      <c r="B1284" s="516"/>
      <c r="C1284" s="492"/>
      <c r="D1284" s="492"/>
      <c r="E1284" s="480"/>
      <c r="F1284" s="480"/>
      <c r="G1284" s="480"/>
      <c r="H1284" s="486"/>
      <c r="I1284" s="163" t="s">
        <v>16</v>
      </c>
      <c r="J1284" s="314"/>
      <c r="K1284" s="62" t="s">
        <v>12</v>
      </c>
      <c r="L1284" s="35">
        <v>0</v>
      </c>
      <c r="M1284" s="35">
        <v>3.7040000000000002</v>
      </c>
      <c r="N1284" s="50">
        <v>4.1059999999999999</v>
      </c>
      <c r="O1284" s="35">
        <v>0</v>
      </c>
      <c r="P1284" s="35"/>
      <c r="Q1284" s="36">
        <f t="shared" si="492"/>
        <v>7.8100000000000005</v>
      </c>
      <c r="R1284" s="317"/>
    </row>
    <row r="1285" spans="1:18" s="12" customFormat="1" ht="15" customHeight="1">
      <c r="A1285" s="495">
        <v>9</v>
      </c>
      <c r="B1285" s="479" t="s">
        <v>384</v>
      </c>
      <c r="C1285" s="492"/>
      <c r="D1285" s="492"/>
      <c r="E1285" s="480"/>
      <c r="F1285" s="480"/>
      <c r="G1285" s="480"/>
      <c r="H1285" s="486"/>
      <c r="I1285" s="201" t="s">
        <v>13</v>
      </c>
      <c r="J1285" s="314"/>
      <c r="K1285" s="142"/>
      <c r="L1285" s="15">
        <f>L1286</f>
        <v>0</v>
      </c>
      <c r="M1285" s="15">
        <f t="shared" ref="M1285:O1285" si="537">M1286</f>
        <v>23.121000000000002</v>
      </c>
      <c r="N1285" s="15">
        <f t="shared" si="537"/>
        <v>94.480999999999995</v>
      </c>
      <c r="O1285" s="15">
        <f t="shared" si="537"/>
        <v>101.19199999999999</v>
      </c>
      <c r="P1285" s="15"/>
      <c r="Q1285" s="15">
        <f t="shared" si="492"/>
        <v>218.79400000000001</v>
      </c>
      <c r="R1285" s="317"/>
    </row>
    <row r="1286" spans="1:18" s="12" customFormat="1" ht="38.25">
      <c r="A1286" s="496"/>
      <c r="B1286" s="480"/>
      <c r="C1286" s="492"/>
      <c r="D1286" s="492"/>
      <c r="E1286" s="480"/>
      <c r="F1286" s="480"/>
      <c r="G1286" s="480"/>
      <c r="H1286" s="486"/>
      <c r="I1286" s="38" t="s">
        <v>193</v>
      </c>
      <c r="J1286" s="314"/>
      <c r="K1286" s="63" t="s">
        <v>192</v>
      </c>
      <c r="L1286" s="53">
        <f>L1287+L1290+L1292+L1294+L1296+L1298</f>
        <v>0</v>
      </c>
      <c r="M1286" s="53">
        <f t="shared" ref="M1286:O1286" si="538">M1287+M1290+M1292+M1294+M1296+M1298</f>
        <v>23.121000000000002</v>
      </c>
      <c r="N1286" s="53">
        <f t="shared" si="538"/>
        <v>94.480999999999995</v>
      </c>
      <c r="O1286" s="53">
        <f t="shared" si="538"/>
        <v>101.19199999999999</v>
      </c>
      <c r="P1286" s="53"/>
      <c r="Q1286" s="36">
        <f t="shared" si="492"/>
        <v>218.79400000000001</v>
      </c>
      <c r="R1286" s="317"/>
    </row>
    <row r="1287" spans="1:18" s="12" customFormat="1" ht="51">
      <c r="A1287" s="496"/>
      <c r="B1287" s="480"/>
      <c r="C1287" s="492"/>
      <c r="D1287" s="492"/>
      <c r="E1287" s="480"/>
      <c r="F1287" s="480"/>
      <c r="G1287" s="480"/>
      <c r="H1287" s="486"/>
      <c r="I1287" s="34" t="s">
        <v>121</v>
      </c>
      <c r="J1287" s="314"/>
      <c r="K1287" s="58" t="s">
        <v>10</v>
      </c>
      <c r="L1287" s="53">
        <f>L1288+L1289</f>
        <v>0</v>
      </c>
      <c r="M1287" s="53">
        <f t="shared" ref="M1287:O1287" si="539">M1288+M1289</f>
        <v>14.982000000000001</v>
      </c>
      <c r="N1287" s="53">
        <f t="shared" si="539"/>
        <v>64.622</v>
      </c>
      <c r="O1287" s="53">
        <f t="shared" si="539"/>
        <v>62.366999999999997</v>
      </c>
      <c r="P1287" s="53"/>
      <c r="Q1287" s="36">
        <f t="shared" si="492"/>
        <v>141.971</v>
      </c>
      <c r="R1287" s="317"/>
    </row>
    <row r="1288" spans="1:18" s="12" customFormat="1" ht="15">
      <c r="A1288" s="496"/>
      <c r="B1288" s="480"/>
      <c r="C1288" s="492"/>
      <c r="D1288" s="492"/>
      <c r="E1288" s="480"/>
      <c r="F1288" s="480"/>
      <c r="G1288" s="480"/>
      <c r="H1288" s="486"/>
      <c r="I1288" s="163" t="s">
        <v>16</v>
      </c>
      <c r="J1288" s="314"/>
      <c r="K1288" s="318" t="s">
        <v>12</v>
      </c>
      <c r="L1288" s="35">
        <v>0</v>
      </c>
      <c r="M1288" s="35">
        <v>14.611000000000001</v>
      </c>
      <c r="N1288" s="50">
        <v>64.622</v>
      </c>
      <c r="O1288" s="50">
        <v>62.366999999999997</v>
      </c>
      <c r="P1288" s="50"/>
      <c r="Q1288" s="36">
        <f t="shared" si="492"/>
        <v>141.6</v>
      </c>
      <c r="R1288" s="317"/>
    </row>
    <row r="1289" spans="1:18" s="12" customFormat="1" ht="38.25">
      <c r="A1289" s="496"/>
      <c r="B1289" s="480"/>
      <c r="C1289" s="492"/>
      <c r="D1289" s="492"/>
      <c r="E1289" s="480"/>
      <c r="F1289" s="480"/>
      <c r="G1289" s="480"/>
      <c r="H1289" s="486"/>
      <c r="I1289" s="117" t="s">
        <v>18</v>
      </c>
      <c r="J1289" s="326"/>
      <c r="K1289" s="61" t="s">
        <v>17</v>
      </c>
      <c r="L1289" s="35">
        <v>0</v>
      </c>
      <c r="M1289" s="35">
        <v>0.371</v>
      </c>
      <c r="N1289" s="35">
        <v>0</v>
      </c>
      <c r="O1289" s="35">
        <v>0</v>
      </c>
      <c r="P1289" s="35"/>
      <c r="Q1289" s="36">
        <f t="shared" si="492"/>
        <v>0.371</v>
      </c>
      <c r="R1289" s="329"/>
    </row>
    <row r="1290" spans="1:18" s="12" customFormat="1" ht="25.5">
      <c r="A1290" s="496"/>
      <c r="B1290" s="480"/>
      <c r="C1290" s="492"/>
      <c r="D1290" s="492"/>
      <c r="E1290" s="480"/>
      <c r="F1290" s="480"/>
      <c r="G1290" s="480"/>
      <c r="H1290" s="486"/>
      <c r="I1290" s="59" t="s">
        <v>122</v>
      </c>
      <c r="J1290" s="314"/>
      <c r="K1290" s="51" t="s">
        <v>44</v>
      </c>
      <c r="L1290" s="53">
        <f t="shared" ref="L1290:M1290" si="540">L1291</f>
        <v>0</v>
      </c>
      <c r="M1290" s="53">
        <f t="shared" si="540"/>
        <v>1.0860000000000001</v>
      </c>
      <c r="N1290" s="53">
        <f>N1291</f>
        <v>20.196000000000002</v>
      </c>
      <c r="O1290" s="53">
        <f t="shared" ref="O1290" si="541">O1291</f>
        <v>24.669</v>
      </c>
      <c r="P1290" s="53"/>
      <c r="Q1290" s="36">
        <f t="shared" si="492"/>
        <v>45.951000000000001</v>
      </c>
      <c r="R1290" s="317"/>
    </row>
    <row r="1291" spans="1:18" s="12" customFormat="1" ht="15">
      <c r="A1291" s="496"/>
      <c r="B1291" s="480"/>
      <c r="C1291" s="492"/>
      <c r="D1291" s="492"/>
      <c r="E1291" s="480"/>
      <c r="F1291" s="480"/>
      <c r="G1291" s="480"/>
      <c r="H1291" s="486"/>
      <c r="I1291" s="163" t="s">
        <v>16</v>
      </c>
      <c r="J1291" s="314"/>
      <c r="K1291" s="318" t="s">
        <v>12</v>
      </c>
      <c r="L1291" s="35">
        <v>0</v>
      </c>
      <c r="M1291" s="35">
        <v>1.0860000000000001</v>
      </c>
      <c r="N1291" s="50">
        <v>20.196000000000002</v>
      </c>
      <c r="O1291" s="50">
        <v>24.669</v>
      </c>
      <c r="P1291" s="50"/>
      <c r="Q1291" s="36">
        <f t="shared" si="492"/>
        <v>45.951000000000001</v>
      </c>
      <c r="R1291" s="317"/>
    </row>
    <row r="1292" spans="1:18" s="12" customFormat="1" ht="25.5">
      <c r="A1292" s="496"/>
      <c r="B1292" s="480"/>
      <c r="C1292" s="492"/>
      <c r="D1292" s="492"/>
      <c r="E1292" s="480"/>
      <c r="F1292" s="480"/>
      <c r="G1292" s="480"/>
      <c r="H1292" s="486"/>
      <c r="I1292" s="59" t="s">
        <v>123</v>
      </c>
      <c r="J1292" s="314"/>
      <c r="K1292" s="51" t="s">
        <v>40</v>
      </c>
      <c r="L1292" s="53">
        <f t="shared" ref="L1292:M1292" si="542">L1293</f>
        <v>0</v>
      </c>
      <c r="M1292" s="53">
        <f t="shared" si="542"/>
        <v>0.9</v>
      </c>
      <c r="N1292" s="53">
        <f>N1293</f>
        <v>2.4020000000000001</v>
      </c>
      <c r="O1292" s="53">
        <f t="shared" ref="O1292" si="543">O1293</f>
        <v>2.6</v>
      </c>
      <c r="P1292" s="53"/>
      <c r="Q1292" s="36">
        <f t="shared" si="492"/>
        <v>5.902000000000001</v>
      </c>
      <c r="R1292" s="317"/>
    </row>
    <row r="1293" spans="1:18" s="12" customFormat="1" ht="15">
      <c r="A1293" s="496"/>
      <c r="B1293" s="480"/>
      <c r="C1293" s="492"/>
      <c r="D1293" s="492"/>
      <c r="E1293" s="480"/>
      <c r="F1293" s="480"/>
      <c r="G1293" s="480"/>
      <c r="H1293" s="486"/>
      <c r="I1293" s="163" t="s">
        <v>16</v>
      </c>
      <c r="J1293" s="314"/>
      <c r="K1293" s="318" t="s">
        <v>12</v>
      </c>
      <c r="L1293" s="35">
        <v>0</v>
      </c>
      <c r="M1293" s="35">
        <v>0.9</v>
      </c>
      <c r="N1293" s="50">
        <v>2.4020000000000001</v>
      </c>
      <c r="O1293" s="50">
        <v>2.6</v>
      </c>
      <c r="P1293" s="50"/>
      <c r="Q1293" s="36">
        <f t="shared" si="492"/>
        <v>5.902000000000001</v>
      </c>
      <c r="R1293" s="317"/>
    </row>
    <row r="1294" spans="1:18" s="12" customFormat="1" ht="25.5">
      <c r="A1294" s="496"/>
      <c r="B1294" s="480"/>
      <c r="C1294" s="492"/>
      <c r="D1294" s="492"/>
      <c r="E1294" s="480"/>
      <c r="F1294" s="480"/>
      <c r="G1294" s="480"/>
      <c r="H1294" s="486"/>
      <c r="I1294" s="59" t="s">
        <v>124</v>
      </c>
      <c r="J1294" s="314"/>
      <c r="K1294" s="58" t="s">
        <v>11</v>
      </c>
      <c r="L1294" s="53">
        <f t="shared" ref="L1294:M1294" si="544">L1295</f>
        <v>0</v>
      </c>
      <c r="M1294" s="53">
        <f t="shared" si="544"/>
        <v>1.9019999999999999</v>
      </c>
      <c r="N1294" s="53">
        <f>N1295</f>
        <v>6.9109999999999996</v>
      </c>
      <c r="O1294" s="53">
        <f t="shared" ref="O1294" si="545">O1295</f>
        <v>10.756</v>
      </c>
      <c r="P1294" s="53"/>
      <c r="Q1294" s="36">
        <f t="shared" si="492"/>
        <v>19.569000000000003</v>
      </c>
      <c r="R1294" s="317"/>
    </row>
    <row r="1295" spans="1:18" s="12" customFormat="1" ht="15">
      <c r="A1295" s="496"/>
      <c r="B1295" s="480"/>
      <c r="C1295" s="492"/>
      <c r="D1295" s="492"/>
      <c r="E1295" s="480"/>
      <c r="F1295" s="480"/>
      <c r="G1295" s="480"/>
      <c r="H1295" s="486"/>
      <c r="I1295" s="163" t="s">
        <v>16</v>
      </c>
      <c r="J1295" s="314"/>
      <c r="K1295" s="318" t="s">
        <v>12</v>
      </c>
      <c r="L1295" s="35">
        <v>0</v>
      </c>
      <c r="M1295" s="35">
        <v>1.9019999999999999</v>
      </c>
      <c r="N1295" s="50">
        <v>6.9109999999999996</v>
      </c>
      <c r="O1295" s="50">
        <v>10.756</v>
      </c>
      <c r="P1295" s="50"/>
      <c r="Q1295" s="36">
        <f t="shared" si="492"/>
        <v>19.569000000000003</v>
      </c>
      <c r="R1295" s="317"/>
    </row>
    <row r="1296" spans="1:18" s="12" customFormat="1" ht="25.5">
      <c r="A1296" s="496"/>
      <c r="B1296" s="480"/>
      <c r="C1296" s="492"/>
      <c r="D1296" s="492"/>
      <c r="E1296" s="480"/>
      <c r="F1296" s="480"/>
      <c r="G1296" s="480"/>
      <c r="H1296" s="486"/>
      <c r="I1296" s="59" t="s">
        <v>196</v>
      </c>
      <c r="J1296" s="314"/>
      <c r="K1296" s="51" t="s">
        <v>47</v>
      </c>
      <c r="L1296" s="53">
        <f t="shared" ref="L1296:M1296" si="546">L1297</f>
        <v>0</v>
      </c>
      <c r="M1296" s="53">
        <f t="shared" si="546"/>
        <v>0</v>
      </c>
      <c r="N1296" s="53">
        <f>N1297</f>
        <v>0.35</v>
      </c>
      <c r="O1296" s="53">
        <f t="shared" ref="O1296" si="547">O1297</f>
        <v>0.8</v>
      </c>
      <c r="P1296" s="53"/>
      <c r="Q1296" s="36">
        <f t="shared" si="492"/>
        <v>1.1499999999999999</v>
      </c>
      <c r="R1296" s="317"/>
    </row>
    <row r="1297" spans="1:18" s="12" customFormat="1" ht="15">
      <c r="A1297" s="496"/>
      <c r="B1297" s="480"/>
      <c r="C1297" s="492"/>
      <c r="D1297" s="492"/>
      <c r="E1297" s="480"/>
      <c r="F1297" s="480"/>
      <c r="G1297" s="480"/>
      <c r="H1297" s="486"/>
      <c r="I1297" s="163" t="s">
        <v>16</v>
      </c>
      <c r="J1297" s="314"/>
      <c r="K1297" s="61" t="s">
        <v>12</v>
      </c>
      <c r="L1297" s="35">
        <v>0</v>
      </c>
      <c r="M1297" s="35">
        <v>0</v>
      </c>
      <c r="N1297" s="50">
        <v>0.35</v>
      </c>
      <c r="O1297" s="50">
        <v>0.8</v>
      </c>
      <c r="P1297" s="50"/>
      <c r="Q1297" s="36">
        <f t="shared" ref="Q1297:Q1373" si="548">O1297+N1297+M1297+L1297</f>
        <v>1.1499999999999999</v>
      </c>
      <c r="R1297" s="317"/>
    </row>
    <row r="1298" spans="1:18" s="12" customFormat="1" ht="25.5">
      <c r="A1298" s="496"/>
      <c r="B1298" s="480"/>
      <c r="C1298" s="492"/>
      <c r="D1298" s="492"/>
      <c r="E1298" s="480"/>
      <c r="F1298" s="480"/>
      <c r="G1298" s="480"/>
      <c r="H1298" s="486"/>
      <c r="I1298" s="59" t="s">
        <v>196</v>
      </c>
      <c r="J1298" s="326"/>
      <c r="K1298" s="63" t="s">
        <v>66</v>
      </c>
      <c r="L1298" s="53">
        <f t="shared" ref="L1298:M1298" si="549">L1299</f>
        <v>0</v>
      </c>
      <c r="M1298" s="53">
        <f t="shared" si="549"/>
        <v>4.2510000000000003</v>
      </c>
      <c r="N1298" s="53">
        <f>N1299</f>
        <v>0</v>
      </c>
      <c r="O1298" s="53">
        <f t="shared" ref="O1298" si="550">O1299</f>
        <v>0</v>
      </c>
      <c r="P1298" s="53"/>
      <c r="Q1298" s="36">
        <f t="shared" si="548"/>
        <v>4.2510000000000003</v>
      </c>
      <c r="R1298" s="329"/>
    </row>
    <row r="1299" spans="1:18" s="12" customFormat="1" ht="15">
      <c r="A1299" s="498"/>
      <c r="B1299" s="481"/>
      <c r="C1299" s="492"/>
      <c r="D1299" s="492"/>
      <c r="E1299" s="480"/>
      <c r="F1299" s="480"/>
      <c r="G1299" s="480"/>
      <c r="H1299" s="486"/>
      <c r="I1299" s="163" t="s">
        <v>16</v>
      </c>
      <c r="J1299" s="326"/>
      <c r="K1299" s="62" t="s">
        <v>12</v>
      </c>
      <c r="L1299" s="35">
        <v>0</v>
      </c>
      <c r="M1299" s="35">
        <v>4.2510000000000003</v>
      </c>
      <c r="N1299" s="50">
        <v>0</v>
      </c>
      <c r="O1299" s="35">
        <v>0</v>
      </c>
      <c r="P1299" s="35"/>
      <c r="Q1299" s="36">
        <f t="shared" si="548"/>
        <v>4.2510000000000003</v>
      </c>
      <c r="R1299" s="329"/>
    </row>
    <row r="1300" spans="1:18" s="12" customFormat="1" ht="14.25" customHeight="1">
      <c r="A1300" s="495">
        <v>10</v>
      </c>
      <c r="B1300" s="479" t="s">
        <v>385</v>
      </c>
      <c r="C1300" s="492"/>
      <c r="D1300" s="492"/>
      <c r="E1300" s="480"/>
      <c r="F1300" s="480"/>
      <c r="G1300" s="480"/>
      <c r="H1300" s="486"/>
      <c r="I1300" s="201" t="s">
        <v>13</v>
      </c>
      <c r="J1300" s="314"/>
      <c r="K1300" s="142"/>
      <c r="L1300" s="15">
        <f>L1301</f>
        <v>0</v>
      </c>
      <c r="M1300" s="15">
        <f t="shared" ref="M1300:O1300" si="551">M1301</f>
        <v>15.693000000000001</v>
      </c>
      <c r="N1300" s="15">
        <f t="shared" si="551"/>
        <v>58.702999999999996</v>
      </c>
      <c r="O1300" s="15">
        <f t="shared" si="551"/>
        <v>70.36</v>
      </c>
      <c r="P1300" s="15"/>
      <c r="Q1300" s="15">
        <f t="shared" si="548"/>
        <v>144.756</v>
      </c>
      <c r="R1300" s="317"/>
    </row>
    <row r="1301" spans="1:18" s="12" customFormat="1" ht="38.25">
      <c r="A1301" s="496"/>
      <c r="B1301" s="480"/>
      <c r="C1301" s="492"/>
      <c r="D1301" s="492"/>
      <c r="E1301" s="480"/>
      <c r="F1301" s="480"/>
      <c r="G1301" s="480"/>
      <c r="H1301" s="486"/>
      <c r="I1301" s="38" t="s">
        <v>193</v>
      </c>
      <c r="J1301" s="314"/>
      <c r="K1301" s="63" t="s">
        <v>192</v>
      </c>
      <c r="L1301" s="36">
        <f>L1302+L1306+L1308+L1310+L1312+L1314</f>
        <v>0</v>
      </c>
      <c r="M1301" s="36">
        <f>M1302+M1306+M1308+M1310+M1312+M1314</f>
        <v>15.693000000000001</v>
      </c>
      <c r="N1301" s="36">
        <f t="shared" ref="N1301:O1301" si="552">N1302+N1306+N1308+N1310+N1312+N1314</f>
        <v>58.702999999999996</v>
      </c>
      <c r="O1301" s="36">
        <f t="shared" si="552"/>
        <v>70.36</v>
      </c>
      <c r="P1301" s="36"/>
      <c r="Q1301" s="36">
        <f t="shared" si="548"/>
        <v>144.756</v>
      </c>
      <c r="R1301" s="317"/>
    </row>
    <row r="1302" spans="1:18" s="12" customFormat="1" ht="51">
      <c r="A1302" s="496"/>
      <c r="B1302" s="480"/>
      <c r="C1302" s="492"/>
      <c r="D1302" s="492"/>
      <c r="E1302" s="480"/>
      <c r="F1302" s="480"/>
      <c r="G1302" s="480"/>
      <c r="H1302" s="486"/>
      <c r="I1302" s="34" t="s">
        <v>121</v>
      </c>
      <c r="J1302" s="314"/>
      <c r="K1302" s="58" t="s">
        <v>10</v>
      </c>
      <c r="L1302" s="36">
        <f>L1304+L1303+L1305</f>
        <v>0</v>
      </c>
      <c r="M1302" s="36">
        <f>M1304+M1303+M1305</f>
        <v>10.317</v>
      </c>
      <c r="N1302" s="36">
        <f t="shared" ref="N1302:O1302" si="553">N1304+N1303+N1305</f>
        <v>52.652000000000001</v>
      </c>
      <c r="O1302" s="36">
        <f t="shared" si="553"/>
        <v>58.456000000000003</v>
      </c>
      <c r="P1302" s="36"/>
      <c r="Q1302" s="36">
        <f t="shared" si="548"/>
        <v>121.42500000000001</v>
      </c>
      <c r="R1302" s="317"/>
    </row>
    <row r="1303" spans="1:18" s="12" customFormat="1" ht="15">
      <c r="A1303" s="496"/>
      <c r="B1303" s="480"/>
      <c r="C1303" s="492"/>
      <c r="D1303" s="492"/>
      <c r="E1303" s="480"/>
      <c r="F1303" s="480"/>
      <c r="G1303" s="480"/>
      <c r="H1303" s="486"/>
      <c r="I1303" s="163" t="s">
        <v>16</v>
      </c>
      <c r="J1303" s="314"/>
      <c r="K1303" s="318" t="s">
        <v>12</v>
      </c>
      <c r="L1303" s="35">
        <v>0</v>
      </c>
      <c r="M1303" s="35">
        <v>9.7880000000000003</v>
      </c>
      <c r="N1303" s="50">
        <v>51.706000000000003</v>
      </c>
      <c r="O1303" s="50">
        <v>58.456000000000003</v>
      </c>
      <c r="P1303" s="50"/>
      <c r="Q1303" s="36">
        <f t="shared" si="548"/>
        <v>119.95</v>
      </c>
      <c r="R1303" s="317"/>
    </row>
    <row r="1304" spans="1:18" s="12" customFormat="1" ht="38.25">
      <c r="A1304" s="496"/>
      <c r="B1304" s="480"/>
      <c r="C1304" s="492"/>
      <c r="D1304" s="492"/>
      <c r="E1304" s="480"/>
      <c r="F1304" s="480"/>
      <c r="G1304" s="480"/>
      <c r="H1304" s="486"/>
      <c r="I1304" s="46" t="s">
        <v>194</v>
      </c>
      <c r="J1304" s="314"/>
      <c r="K1304" s="61" t="s">
        <v>127</v>
      </c>
      <c r="L1304" s="35">
        <v>0</v>
      </c>
      <c r="M1304" s="35">
        <v>0</v>
      </c>
      <c r="N1304" s="50">
        <v>0.94599999999999995</v>
      </c>
      <c r="O1304" s="35">
        <v>0</v>
      </c>
      <c r="P1304" s="35"/>
      <c r="Q1304" s="36">
        <f t="shared" si="548"/>
        <v>0.94599999999999995</v>
      </c>
      <c r="R1304" s="317"/>
    </row>
    <row r="1305" spans="1:18" s="12" customFormat="1" ht="38.25">
      <c r="A1305" s="496"/>
      <c r="B1305" s="480"/>
      <c r="C1305" s="492"/>
      <c r="D1305" s="492"/>
      <c r="E1305" s="480"/>
      <c r="F1305" s="480"/>
      <c r="G1305" s="480"/>
      <c r="H1305" s="486"/>
      <c r="I1305" s="117" t="s">
        <v>18</v>
      </c>
      <c r="J1305" s="326"/>
      <c r="K1305" s="61" t="s">
        <v>17</v>
      </c>
      <c r="L1305" s="35">
        <v>0</v>
      </c>
      <c r="M1305" s="35">
        <v>0.52900000000000003</v>
      </c>
      <c r="N1305" s="35">
        <v>0</v>
      </c>
      <c r="O1305" s="35">
        <v>0</v>
      </c>
      <c r="P1305" s="35"/>
      <c r="Q1305" s="36">
        <f t="shared" si="548"/>
        <v>0.52900000000000003</v>
      </c>
      <c r="R1305" s="329"/>
    </row>
    <row r="1306" spans="1:18" s="12" customFormat="1" ht="25.5">
      <c r="A1306" s="496"/>
      <c r="B1306" s="480"/>
      <c r="C1306" s="492"/>
      <c r="D1306" s="492"/>
      <c r="E1306" s="480"/>
      <c r="F1306" s="480"/>
      <c r="G1306" s="480"/>
      <c r="H1306" s="486"/>
      <c r="I1306" s="59" t="s">
        <v>122</v>
      </c>
      <c r="J1306" s="314"/>
      <c r="K1306" s="51" t="s">
        <v>44</v>
      </c>
      <c r="L1306" s="53">
        <f t="shared" ref="L1306:M1306" si="554">L1307</f>
        <v>0</v>
      </c>
      <c r="M1306" s="53">
        <f t="shared" si="554"/>
        <v>1.1160000000000001</v>
      </c>
      <c r="N1306" s="53">
        <f>N1307</f>
        <v>2.774</v>
      </c>
      <c r="O1306" s="53">
        <f>O1307</f>
        <v>3.5</v>
      </c>
      <c r="P1306" s="53"/>
      <c r="Q1306" s="36">
        <f t="shared" si="548"/>
        <v>7.3900000000000006</v>
      </c>
      <c r="R1306" s="317"/>
    </row>
    <row r="1307" spans="1:18" s="12" customFormat="1" ht="15">
      <c r="A1307" s="496"/>
      <c r="B1307" s="480"/>
      <c r="C1307" s="492"/>
      <c r="D1307" s="492"/>
      <c r="E1307" s="480"/>
      <c r="F1307" s="480"/>
      <c r="G1307" s="480"/>
      <c r="H1307" s="486"/>
      <c r="I1307" s="163" t="s">
        <v>16</v>
      </c>
      <c r="J1307" s="314"/>
      <c r="K1307" s="318" t="s">
        <v>12</v>
      </c>
      <c r="L1307" s="35">
        <v>0</v>
      </c>
      <c r="M1307" s="35">
        <v>1.1160000000000001</v>
      </c>
      <c r="N1307" s="50">
        <v>2.774</v>
      </c>
      <c r="O1307" s="50">
        <v>3.5</v>
      </c>
      <c r="P1307" s="50"/>
      <c r="Q1307" s="36">
        <f t="shared" si="548"/>
        <v>7.3900000000000006</v>
      </c>
      <c r="R1307" s="317"/>
    </row>
    <row r="1308" spans="1:18" s="12" customFormat="1" ht="25.5">
      <c r="A1308" s="496"/>
      <c r="B1308" s="480"/>
      <c r="C1308" s="492"/>
      <c r="D1308" s="492"/>
      <c r="E1308" s="480"/>
      <c r="F1308" s="480"/>
      <c r="G1308" s="480"/>
      <c r="H1308" s="486"/>
      <c r="I1308" s="59" t="s">
        <v>123</v>
      </c>
      <c r="J1308" s="314"/>
      <c r="K1308" s="51" t="s">
        <v>40</v>
      </c>
      <c r="L1308" s="53">
        <f t="shared" ref="L1308:M1308" si="555">L1309</f>
        <v>0</v>
      </c>
      <c r="M1308" s="53">
        <f t="shared" si="555"/>
        <v>0.8</v>
      </c>
      <c r="N1308" s="53">
        <f>N1309</f>
        <v>1.8</v>
      </c>
      <c r="O1308" s="53">
        <f>O1309</f>
        <v>2.8</v>
      </c>
      <c r="P1308" s="53"/>
      <c r="Q1308" s="36">
        <f t="shared" si="548"/>
        <v>5.3999999999999995</v>
      </c>
      <c r="R1308" s="317"/>
    </row>
    <row r="1309" spans="1:18" s="12" customFormat="1" ht="15">
      <c r="A1309" s="496"/>
      <c r="B1309" s="480"/>
      <c r="C1309" s="492"/>
      <c r="D1309" s="492"/>
      <c r="E1309" s="480"/>
      <c r="F1309" s="480"/>
      <c r="G1309" s="480"/>
      <c r="H1309" s="486"/>
      <c r="I1309" s="163" t="s">
        <v>16</v>
      </c>
      <c r="J1309" s="314"/>
      <c r="K1309" s="318" t="s">
        <v>12</v>
      </c>
      <c r="L1309" s="35">
        <v>0</v>
      </c>
      <c r="M1309" s="35">
        <v>0.8</v>
      </c>
      <c r="N1309" s="50">
        <v>1.8</v>
      </c>
      <c r="O1309" s="50">
        <v>2.8</v>
      </c>
      <c r="P1309" s="50"/>
      <c r="Q1309" s="36">
        <f t="shared" si="548"/>
        <v>5.3999999999999995</v>
      </c>
      <c r="R1309" s="317"/>
    </row>
    <row r="1310" spans="1:18" s="12" customFormat="1" ht="25.5">
      <c r="A1310" s="496"/>
      <c r="B1310" s="480"/>
      <c r="C1310" s="492"/>
      <c r="D1310" s="492"/>
      <c r="E1310" s="480"/>
      <c r="F1310" s="480"/>
      <c r="G1310" s="480"/>
      <c r="H1310" s="486"/>
      <c r="I1310" s="59" t="s">
        <v>124</v>
      </c>
      <c r="J1310" s="314"/>
      <c r="K1310" s="58" t="s">
        <v>11</v>
      </c>
      <c r="L1310" s="53">
        <f t="shared" ref="L1310:M1310" si="556">L1311</f>
        <v>0</v>
      </c>
      <c r="M1310" s="53">
        <f t="shared" si="556"/>
        <v>0.39700000000000002</v>
      </c>
      <c r="N1310" s="53">
        <f>N1311</f>
        <v>0.57699999999999996</v>
      </c>
      <c r="O1310" s="53">
        <f>O1311</f>
        <v>4.08</v>
      </c>
      <c r="P1310" s="53"/>
      <c r="Q1310" s="36">
        <f t="shared" si="548"/>
        <v>5.0540000000000003</v>
      </c>
      <c r="R1310" s="317"/>
    </row>
    <row r="1311" spans="1:18" s="12" customFormat="1" ht="15">
      <c r="A1311" s="496"/>
      <c r="B1311" s="480"/>
      <c r="C1311" s="492"/>
      <c r="D1311" s="492"/>
      <c r="E1311" s="480"/>
      <c r="F1311" s="480"/>
      <c r="G1311" s="480"/>
      <c r="H1311" s="486"/>
      <c r="I1311" s="163" t="s">
        <v>16</v>
      </c>
      <c r="J1311" s="314"/>
      <c r="K1311" s="318" t="s">
        <v>12</v>
      </c>
      <c r="L1311" s="35">
        <v>0</v>
      </c>
      <c r="M1311" s="35">
        <v>0.39700000000000002</v>
      </c>
      <c r="N1311" s="50">
        <v>0.57699999999999996</v>
      </c>
      <c r="O1311" s="50">
        <v>4.08</v>
      </c>
      <c r="P1311" s="50"/>
      <c r="Q1311" s="36">
        <f t="shared" si="548"/>
        <v>5.0540000000000003</v>
      </c>
      <c r="R1311" s="317"/>
    </row>
    <row r="1312" spans="1:18" s="12" customFormat="1" ht="25.5">
      <c r="A1312" s="496"/>
      <c r="B1312" s="480"/>
      <c r="C1312" s="492"/>
      <c r="D1312" s="492"/>
      <c r="E1312" s="480"/>
      <c r="F1312" s="480"/>
      <c r="G1312" s="480"/>
      <c r="H1312" s="486"/>
      <c r="I1312" s="59" t="s">
        <v>196</v>
      </c>
      <c r="J1312" s="314"/>
      <c r="K1312" s="51" t="s">
        <v>47</v>
      </c>
      <c r="L1312" s="53">
        <f t="shared" ref="L1312:M1312" si="557">L1313</f>
        <v>0</v>
      </c>
      <c r="M1312" s="53">
        <f t="shared" si="557"/>
        <v>0.54500000000000004</v>
      </c>
      <c r="N1312" s="53">
        <f>N1313</f>
        <v>0.9</v>
      </c>
      <c r="O1312" s="53">
        <f>O1313</f>
        <v>1.524</v>
      </c>
      <c r="P1312" s="53"/>
      <c r="Q1312" s="36">
        <f t="shared" si="548"/>
        <v>2.9689999999999999</v>
      </c>
      <c r="R1312" s="317"/>
    </row>
    <row r="1313" spans="1:18" s="12" customFormat="1" ht="15">
      <c r="A1313" s="496"/>
      <c r="B1313" s="480"/>
      <c r="C1313" s="492"/>
      <c r="D1313" s="492"/>
      <c r="E1313" s="480"/>
      <c r="F1313" s="480"/>
      <c r="G1313" s="480"/>
      <c r="H1313" s="486"/>
      <c r="I1313" s="163" t="s">
        <v>16</v>
      </c>
      <c r="J1313" s="314"/>
      <c r="K1313" s="61" t="s">
        <v>12</v>
      </c>
      <c r="L1313" s="35">
        <v>0</v>
      </c>
      <c r="M1313" s="35">
        <v>0.54500000000000004</v>
      </c>
      <c r="N1313" s="50">
        <v>0.9</v>
      </c>
      <c r="O1313" s="50">
        <v>1.524</v>
      </c>
      <c r="P1313" s="50"/>
      <c r="Q1313" s="36">
        <f t="shared" si="548"/>
        <v>2.9689999999999999</v>
      </c>
      <c r="R1313" s="317"/>
    </row>
    <row r="1314" spans="1:18" s="12" customFormat="1" ht="25.5">
      <c r="A1314" s="496"/>
      <c r="B1314" s="480"/>
      <c r="C1314" s="492"/>
      <c r="D1314" s="492"/>
      <c r="E1314" s="480"/>
      <c r="F1314" s="480"/>
      <c r="G1314" s="480"/>
      <c r="H1314" s="486"/>
      <c r="I1314" s="59" t="s">
        <v>196</v>
      </c>
      <c r="J1314" s="326"/>
      <c r="K1314" s="63" t="s">
        <v>66</v>
      </c>
      <c r="L1314" s="53">
        <f t="shared" ref="L1314:M1314" si="558">L1315</f>
        <v>0</v>
      </c>
      <c r="M1314" s="53">
        <f t="shared" si="558"/>
        <v>2.5179999999999998</v>
      </c>
      <c r="N1314" s="53">
        <f>N1315</f>
        <v>0</v>
      </c>
      <c r="O1314" s="53">
        <f t="shared" ref="O1314" si="559">O1315</f>
        <v>0</v>
      </c>
      <c r="P1314" s="53"/>
      <c r="Q1314" s="36">
        <f t="shared" si="548"/>
        <v>2.5179999999999998</v>
      </c>
      <c r="R1314" s="329"/>
    </row>
    <row r="1315" spans="1:18" s="12" customFormat="1" ht="15">
      <c r="A1315" s="498"/>
      <c r="B1315" s="481"/>
      <c r="C1315" s="492"/>
      <c r="D1315" s="492"/>
      <c r="E1315" s="480"/>
      <c r="F1315" s="480"/>
      <c r="G1315" s="480"/>
      <c r="H1315" s="486"/>
      <c r="I1315" s="163" t="s">
        <v>16</v>
      </c>
      <c r="J1315" s="326"/>
      <c r="K1315" s="62" t="s">
        <v>12</v>
      </c>
      <c r="L1315" s="35">
        <v>0</v>
      </c>
      <c r="M1315" s="35">
        <v>2.5179999999999998</v>
      </c>
      <c r="N1315" s="50">
        <v>0</v>
      </c>
      <c r="O1315" s="35">
        <v>0</v>
      </c>
      <c r="P1315" s="35"/>
      <c r="Q1315" s="36">
        <f t="shared" si="548"/>
        <v>2.5179999999999998</v>
      </c>
      <c r="R1315" s="329"/>
    </row>
    <row r="1316" spans="1:18" s="12" customFormat="1" ht="15">
      <c r="A1316" s="495">
        <v>11</v>
      </c>
      <c r="B1316" s="479" t="s">
        <v>387</v>
      </c>
      <c r="C1316" s="492"/>
      <c r="D1316" s="492"/>
      <c r="E1316" s="480"/>
      <c r="F1316" s="480"/>
      <c r="G1316" s="480"/>
      <c r="H1316" s="486"/>
      <c r="I1316" s="201" t="s">
        <v>13</v>
      </c>
      <c r="J1316" s="314"/>
      <c r="K1316" s="142"/>
      <c r="L1316" s="15">
        <f>L1317</f>
        <v>0</v>
      </c>
      <c r="M1316" s="15">
        <f t="shared" ref="M1316:O1316" si="560">M1317</f>
        <v>14.095000000000002</v>
      </c>
      <c r="N1316" s="15">
        <f t="shared" si="560"/>
        <v>56.366</v>
      </c>
      <c r="O1316" s="15">
        <f t="shared" si="560"/>
        <v>63.945000000000007</v>
      </c>
      <c r="P1316" s="15"/>
      <c r="Q1316" s="15">
        <f t="shared" si="548"/>
        <v>134.40600000000001</v>
      </c>
      <c r="R1316" s="317"/>
    </row>
    <row r="1317" spans="1:18" s="12" customFormat="1" ht="38.25">
      <c r="A1317" s="496"/>
      <c r="B1317" s="480"/>
      <c r="C1317" s="492"/>
      <c r="D1317" s="492"/>
      <c r="E1317" s="480"/>
      <c r="F1317" s="480"/>
      <c r="G1317" s="480"/>
      <c r="H1317" s="486"/>
      <c r="I1317" s="38" t="s">
        <v>193</v>
      </c>
      <c r="J1317" s="314"/>
      <c r="K1317" s="63" t="s">
        <v>192</v>
      </c>
      <c r="L1317" s="36">
        <f>L1318+L1321+L1323+L1325+L1327</f>
        <v>0</v>
      </c>
      <c r="M1317" s="36">
        <f>M1318+M1321+M1323+M1325+M1327</f>
        <v>14.095000000000002</v>
      </c>
      <c r="N1317" s="36">
        <f>N1318+N1321+N1323+N1325+N1327</f>
        <v>56.366</v>
      </c>
      <c r="O1317" s="36">
        <f>O1318+O1321+O1323+O1325+O1327</f>
        <v>63.945000000000007</v>
      </c>
      <c r="P1317" s="36"/>
      <c r="Q1317" s="36">
        <f t="shared" si="548"/>
        <v>134.40600000000001</v>
      </c>
      <c r="R1317" s="317"/>
    </row>
    <row r="1318" spans="1:18" s="12" customFormat="1" ht="51">
      <c r="A1318" s="496"/>
      <c r="B1318" s="480"/>
      <c r="C1318" s="492"/>
      <c r="D1318" s="492"/>
      <c r="E1318" s="480"/>
      <c r="F1318" s="480"/>
      <c r="G1318" s="480"/>
      <c r="H1318" s="486"/>
      <c r="I1318" s="34" t="s">
        <v>121</v>
      </c>
      <c r="J1318" s="314"/>
      <c r="K1318" s="58" t="s">
        <v>10</v>
      </c>
      <c r="L1318" s="36">
        <f>L1319+L1320</f>
        <v>0</v>
      </c>
      <c r="M1318" s="36">
        <f t="shared" ref="M1318:O1318" si="561">M1319+M1320</f>
        <v>12.994000000000002</v>
      </c>
      <c r="N1318" s="36">
        <f t="shared" si="561"/>
        <v>51.637999999999998</v>
      </c>
      <c r="O1318" s="36">
        <f t="shared" si="561"/>
        <v>49.408000000000001</v>
      </c>
      <c r="P1318" s="36"/>
      <c r="Q1318" s="36">
        <f t="shared" si="548"/>
        <v>114.03999999999999</v>
      </c>
      <c r="R1318" s="317"/>
    </row>
    <row r="1319" spans="1:18" s="12" customFormat="1" ht="15">
      <c r="A1319" s="496"/>
      <c r="B1319" s="480"/>
      <c r="C1319" s="492"/>
      <c r="D1319" s="492"/>
      <c r="E1319" s="480"/>
      <c r="F1319" s="480"/>
      <c r="G1319" s="480"/>
      <c r="H1319" s="486"/>
      <c r="I1319" s="163" t="s">
        <v>16</v>
      </c>
      <c r="J1319" s="314"/>
      <c r="K1319" s="318" t="s">
        <v>12</v>
      </c>
      <c r="L1319" s="35">
        <v>0</v>
      </c>
      <c r="M1319" s="35">
        <v>12.598000000000001</v>
      </c>
      <c r="N1319" s="50">
        <v>51.637999999999998</v>
      </c>
      <c r="O1319" s="50">
        <v>49.408000000000001</v>
      </c>
      <c r="P1319" s="50"/>
      <c r="Q1319" s="36">
        <f t="shared" si="548"/>
        <v>113.64399999999999</v>
      </c>
      <c r="R1319" s="317"/>
    </row>
    <row r="1320" spans="1:18" s="12" customFormat="1" ht="38.25">
      <c r="A1320" s="496"/>
      <c r="B1320" s="480"/>
      <c r="C1320" s="492"/>
      <c r="D1320" s="492"/>
      <c r="E1320" s="480"/>
      <c r="F1320" s="480"/>
      <c r="G1320" s="480"/>
      <c r="H1320" s="486"/>
      <c r="I1320" s="117" t="s">
        <v>18</v>
      </c>
      <c r="J1320" s="326"/>
      <c r="K1320" s="61" t="s">
        <v>17</v>
      </c>
      <c r="L1320" s="35">
        <v>0</v>
      </c>
      <c r="M1320" s="35">
        <v>0.39600000000000002</v>
      </c>
      <c r="N1320" s="35">
        <v>0</v>
      </c>
      <c r="O1320" s="35">
        <v>0</v>
      </c>
      <c r="P1320" s="35"/>
      <c r="Q1320" s="36">
        <f t="shared" si="548"/>
        <v>0.39600000000000002</v>
      </c>
      <c r="R1320" s="329"/>
    </row>
    <row r="1321" spans="1:18" s="12" customFormat="1" ht="25.5">
      <c r="A1321" s="496"/>
      <c r="B1321" s="480"/>
      <c r="C1321" s="492"/>
      <c r="D1321" s="492"/>
      <c r="E1321" s="480"/>
      <c r="F1321" s="480"/>
      <c r="G1321" s="480"/>
      <c r="H1321" s="486"/>
      <c r="I1321" s="59" t="s">
        <v>122</v>
      </c>
      <c r="J1321" s="314"/>
      <c r="K1321" s="51" t="s">
        <v>44</v>
      </c>
      <c r="L1321" s="53">
        <f t="shared" ref="L1321:M1321" si="562">L1322</f>
        <v>0</v>
      </c>
      <c r="M1321" s="53">
        <f t="shared" si="562"/>
        <v>0.27500000000000002</v>
      </c>
      <c r="N1321" s="53">
        <f>N1322</f>
        <v>2.355</v>
      </c>
      <c r="O1321" s="53">
        <f>O1322</f>
        <v>2.95</v>
      </c>
      <c r="P1321" s="53"/>
      <c r="Q1321" s="36">
        <f t="shared" si="548"/>
        <v>5.58</v>
      </c>
      <c r="R1321" s="317"/>
    </row>
    <row r="1322" spans="1:18" s="12" customFormat="1" ht="15">
      <c r="A1322" s="496"/>
      <c r="B1322" s="480"/>
      <c r="C1322" s="492"/>
      <c r="D1322" s="492"/>
      <c r="E1322" s="480"/>
      <c r="F1322" s="480"/>
      <c r="G1322" s="480"/>
      <c r="H1322" s="486"/>
      <c r="I1322" s="163" t="s">
        <v>16</v>
      </c>
      <c r="J1322" s="314"/>
      <c r="K1322" s="318" t="s">
        <v>12</v>
      </c>
      <c r="L1322" s="35">
        <v>0</v>
      </c>
      <c r="M1322" s="35">
        <v>0.27500000000000002</v>
      </c>
      <c r="N1322" s="50">
        <v>2.355</v>
      </c>
      <c r="O1322" s="50">
        <v>2.95</v>
      </c>
      <c r="P1322" s="50"/>
      <c r="Q1322" s="36">
        <f t="shared" si="548"/>
        <v>5.58</v>
      </c>
      <c r="R1322" s="317"/>
    </row>
    <row r="1323" spans="1:18" s="12" customFormat="1" ht="25.5">
      <c r="A1323" s="496"/>
      <c r="B1323" s="480"/>
      <c r="C1323" s="492"/>
      <c r="D1323" s="492"/>
      <c r="E1323" s="480"/>
      <c r="F1323" s="480"/>
      <c r="G1323" s="480"/>
      <c r="H1323" s="486"/>
      <c r="I1323" s="59" t="s">
        <v>123</v>
      </c>
      <c r="J1323" s="314"/>
      <c r="K1323" s="51" t="s">
        <v>40</v>
      </c>
      <c r="L1323" s="53">
        <f t="shared" ref="L1323:M1323" si="563">L1324</f>
        <v>0</v>
      </c>
      <c r="M1323" s="53">
        <f t="shared" si="563"/>
        <v>0.52400000000000002</v>
      </c>
      <c r="N1323" s="53">
        <f>N1324</f>
        <v>1.4410000000000001</v>
      </c>
      <c r="O1323" s="53">
        <f>O1324</f>
        <v>2.6</v>
      </c>
      <c r="P1323" s="53"/>
      <c r="Q1323" s="36">
        <f t="shared" si="548"/>
        <v>4.5650000000000004</v>
      </c>
      <c r="R1323" s="317"/>
    </row>
    <row r="1324" spans="1:18" s="12" customFormat="1" ht="15">
      <c r="A1324" s="496"/>
      <c r="B1324" s="480"/>
      <c r="C1324" s="492"/>
      <c r="D1324" s="492"/>
      <c r="E1324" s="480"/>
      <c r="F1324" s="480"/>
      <c r="G1324" s="480"/>
      <c r="H1324" s="486"/>
      <c r="I1324" s="163" t="s">
        <v>16</v>
      </c>
      <c r="J1324" s="314"/>
      <c r="K1324" s="318" t="s">
        <v>12</v>
      </c>
      <c r="L1324" s="35">
        <v>0</v>
      </c>
      <c r="M1324" s="35">
        <v>0.52400000000000002</v>
      </c>
      <c r="N1324" s="50">
        <v>1.4410000000000001</v>
      </c>
      <c r="O1324" s="50">
        <v>2.6</v>
      </c>
      <c r="P1324" s="50"/>
      <c r="Q1324" s="36">
        <f t="shared" si="548"/>
        <v>4.5650000000000004</v>
      </c>
      <c r="R1324" s="317"/>
    </row>
    <row r="1325" spans="1:18" s="12" customFormat="1" ht="25.5">
      <c r="A1325" s="496"/>
      <c r="B1325" s="480"/>
      <c r="C1325" s="492"/>
      <c r="D1325" s="492"/>
      <c r="E1325" s="480"/>
      <c r="F1325" s="480"/>
      <c r="G1325" s="480"/>
      <c r="H1325" s="486"/>
      <c r="I1325" s="59" t="s">
        <v>124</v>
      </c>
      <c r="J1325" s="314"/>
      <c r="K1325" s="58" t="s">
        <v>11</v>
      </c>
      <c r="L1325" s="53">
        <f t="shared" ref="L1325:M1325" si="564">L1326</f>
        <v>0</v>
      </c>
      <c r="M1325" s="53">
        <f t="shared" si="564"/>
        <v>0</v>
      </c>
      <c r="N1325" s="53">
        <f>N1326</f>
        <v>0.93200000000000005</v>
      </c>
      <c r="O1325" s="53">
        <f>O1326</f>
        <v>8.3870000000000005</v>
      </c>
      <c r="P1325" s="53"/>
      <c r="Q1325" s="36">
        <f t="shared" si="548"/>
        <v>9.3190000000000008</v>
      </c>
      <c r="R1325" s="317"/>
    </row>
    <row r="1326" spans="1:18" s="12" customFormat="1" ht="15">
      <c r="A1326" s="496"/>
      <c r="B1326" s="480"/>
      <c r="C1326" s="492"/>
      <c r="D1326" s="492"/>
      <c r="E1326" s="480"/>
      <c r="F1326" s="480"/>
      <c r="G1326" s="480"/>
      <c r="H1326" s="486"/>
      <c r="I1326" s="163" t="s">
        <v>16</v>
      </c>
      <c r="J1326" s="314"/>
      <c r="K1326" s="318" t="s">
        <v>12</v>
      </c>
      <c r="L1326" s="35">
        <v>0</v>
      </c>
      <c r="M1326" s="35">
        <v>0</v>
      </c>
      <c r="N1326" s="50">
        <v>0.93200000000000005</v>
      </c>
      <c r="O1326" s="50">
        <v>8.3870000000000005</v>
      </c>
      <c r="P1326" s="50"/>
      <c r="Q1326" s="36">
        <f t="shared" si="548"/>
        <v>9.3190000000000008</v>
      </c>
      <c r="R1326" s="317"/>
    </row>
    <row r="1327" spans="1:18" s="12" customFormat="1" ht="25.5">
      <c r="A1327" s="496"/>
      <c r="B1327" s="480"/>
      <c r="C1327" s="492"/>
      <c r="D1327" s="492"/>
      <c r="E1327" s="480"/>
      <c r="F1327" s="480"/>
      <c r="G1327" s="480"/>
      <c r="H1327" s="486"/>
      <c r="I1327" s="59" t="s">
        <v>196</v>
      </c>
      <c r="J1327" s="314"/>
      <c r="K1327" s="51" t="s">
        <v>47</v>
      </c>
      <c r="L1327" s="53">
        <f t="shared" ref="L1327:M1327" si="565">L1328</f>
        <v>0</v>
      </c>
      <c r="M1327" s="53">
        <f t="shared" si="565"/>
        <v>0.30199999999999999</v>
      </c>
      <c r="N1327" s="53">
        <f>N1328</f>
        <v>0</v>
      </c>
      <c r="O1327" s="53">
        <f>O1328</f>
        <v>0.6</v>
      </c>
      <c r="P1327" s="53"/>
      <c r="Q1327" s="36">
        <f t="shared" si="548"/>
        <v>0.90199999999999991</v>
      </c>
      <c r="R1327" s="317"/>
    </row>
    <row r="1328" spans="1:18" s="12" customFormat="1" ht="15">
      <c r="A1328" s="498"/>
      <c r="B1328" s="481"/>
      <c r="C1328" s="492"/>
      <c r="D1328" s="492"/>
      <c r="E1328" s="480"/>
      <c r="F1328" s="480"/>
      <c r="G1328" s="480"/>
      <c r="H1328" s="486"/>
      <c r="I1328" s="163" t="s">
        <v>16</v>
      </c>
      <c r="J1328" s="314"/>
      <c r="K1328" s="61" t="s">
        <v>12</v>
      </c>
      <c r="L1328" s="35">
        <v>0</v>
      </c>
      <c r="M1328" s="35">
        <v>0.30199999999999999</v>
      </c>
      <c r="N1328" s="50">
        <v>0</v>
      </c>
      <c r="O1328" s="50">
        <v>0.6</v>
      </c>
      <c r="P1328" s="50"/>
      <c r="Q1328" s="36">
        <f t="shared" si="548"/>
        <v>0.90199999999999991</v>
      </c>
      <c r="R1328" s="317"/>
    </row>
    <row r="1329" spans="1:18" s="12" customFormat="1" ht="15" customHeight="1">
      <c r="A1329" s="495">
        <v>12</v>
      </c>
      <c r="B1329" s="479" t="s">
        <v>338</v>
      </c>
      <c r="C1329" s="492"/>
      <c r="D1329" s="492"/>
      <c r="E1329" s="480"/>
      <c r="F1329" s="480"/>
      <c r="G1329" s="480"/>
      <c r="H1329" s="486"/>
      <c r="I1329" s="201" t="s">
        <v>13</v>
      </c>
      <c r="J1329" s="314"/>
      <c r="K1329" s="142"/>
      <c r="L1329" s="15">
        <f>L1330</f>
        <v>0</v>
      </c>
      <c r="M1329" s="15">
        <f t="shared" ref="M1329:O1329" si="566">M1330</f>
        <v>11.379</v>
      </c>
      <c r="N1329" s="15">
        <f t="shared" si="566"/>
        <v>76.876999999999995</v>
      </c>
      <c r="O1329" s="15">
        <f t="shared" si="566"/>
        <v>78.63</v>
      </c>
      <c r="P1329" s="15"/>
      <c r="Q1329" s="15">
        <f t="shared" si="548"/>
        <v>166.886</v>
      </c>
      <c r="R1329" s="317"/>
    </row>
    <row r="1330" spans="1:18" s="12" customFormat="1" ht="38.25">
      <c r="A1330" s="496"/>
      <c r="B1330" s="480"/>
      <c r="C1330" s="492"/>
      <c r="D1330" s="492"/>
      <c r="E1330" s="480"/>
      <c r="F1330" s="480"/>
      <c r="G1330" s="480"/>
      <c r="H1330" s="486"/>
      <c r="I1330" s="38" t="s">
        <v>193</v>
      </c>
      <c r="J1330" s="314"/>
      <c r="K1330" s="63" t="s">
        <v>192</v>
      </c>
      <c r="L1330" s="36">
        <f>L1331+L1335+L1337+L1339+L1341+L1343</f>
        <v>0</v>
      </c>
      <c r="M1330" s="36">
        <f t="shared" ref="M1330:O1330" si="567">M1331+M1335+M1337+M1339+M1341+M1343</f>
        <v>11.379</v>
      </c>
      <c r="N1330" s="36">
        <f t="shared" si="567"/>
        <v>76.876999999999995</v>
      </c>
      <c r="O1330" s="36">
        <f t="shared" si="567"/>
        <v>78.63</v>
      </c>
      <c r="P1330" s="36"/>
      <c r="Q1330" s="36">
        <f t="shared" si="548"/>
        <v>166.886</v>
      </c>
      <c r="R1330" s="317"/>
    </row>
    <row r="1331" spans="1:18" s="12" customFormat="1" ht="51">
      <c r="A1331" s="496"/>
      <c r="B1331" s="480"/>
      <c r="C1331" s="492"/>
      <c r="D1331" s="492"/>
      <c r="E1331" s="480"/>
      <c r="F1331" s="480"/>
      <c r="G1331" s="480"/>
      <c r="H1331" s="486"/>
      <c r="I1331" s="34" t="s">
        <v>121</v>
      </c>
      <c r="J1331" s="314"/>
      <c r="K1331" s="58" t="s">
        <v>10</v>
      </c>
      <c r="L1331" s="36">
        <f>L1332+L1333+L1334</f>
        <v>0</v>
      </c>
      <c r="M1331" s="36">
        <f t="shared" ref="M1331:O1331" si="568">M1332+M1333+M1334</f>
        <v>9.7090000000000014</v>
      </c>
      <c r="N1331" s="36">
        <f t="shared" si="568"/>
        <v>65.17</v>
      </c>
      <c r="O1331" s="36">
        <f t="shared" si="568"/>
        <v>60.554000000000002</v>
      </c>
      <c r="P1331" s="36"/>
      <c r="Q1331" s="36">
        <f t="shared" si="548"/>
        <v>135.43299999999999</v>
      </c>
      <c r="R1331" s="317"/>
    </row>
    <row r="1332" spans="1:18" s="12" customFormat="1" ht="15">
      <c r="A1332" s="496"/>
      <c r="B1332" s="480"/>
      <c r="C1332" s="492"/>
      <c r="D1332" s="492"/>
      <c r="E1332" s="480"/>
      <c r="F1332" s="480"/>
      <c r="G1332" s="480"/>
      <c r="H1332" s="486"/>
      <c r="I1332" s="163" t="s">
        <v>16</v>
      </c>
      <c r="J1332" s="314"/>
      <c r="K1332" s="318" t="s">
        <v>12</v>
      </c>
      <c r="L1332" s="35">
        <v>0</v>
      </c>
      <c r="M1332" s="35">
        <v>9.2520000000000007</v>
      </c>
      <c r="N1332" s="50">
        <v>61.298999999999999</v>
      </c>
      <c r="O1332" s="50">
        <v>60.554000000000002</v>
      </c>
      <c r="P1332" s="50"/>
      <c r="Q1332" s="36">
        <f t="shared" si="548"/>
        <v>131.10500000000002</v>
      </c>
      <c r="R1332" s="317"/>
    </row>
    <row r="1333" spans="1:18" s="12" customFormat="1" ht="38.25">
      <c r="A1333" s="496"/>
      <c r="B1333" s="480"/>
      <c r="C1333" s="492"/>
      <c r="D1333" s="492"/>
      <c r="E1333" s="480"/>
      <c r="F1333" s="480"/>
      <c r="G1333" s="480"/>
      <c r="H1333" s="486"/>
      <c r="I1333" s="46" t="s">
        <v>194</v>
      </c>
      <c r="J1333" s="314"/>
      <c r="K1333" s="61" t="s">
        <v>127</v>
      </c>
      <c r="L1333" s="35">
        <v>0</v>
      </c>
      <c r="M1333" s="35">
        <v>0</v>
      </c>
      <c r="N1333" s="50">
        <v>3.871</v>
      </c>
      <c r="O1333" s="35">
        <v>0</v>
      </c>
      <c r="P1333" s="35"/>
      <c r="Q1333" s="36">
        <f t="shared" si="548"/>
        <v>3.871</v>
      </c>
      <c r="R1333" s="317"/>
    </row>
    <row r="1334" spans="1:18" s="12" customFormat="1" ht="38.25">
      <c r="A1334" s="496"/>
      <c r="B1334" s="480"/>
      <c r="C1334" s="492"/>
      <c r="D1334" s="492"/>
      <c r="E1334" s="480"/>
      <c r="F1334" s="480"/>
      <c r="G1334" s="480"/>
      <c r="H1334" s="486"/>
      <c r="I1334" s="117" t="s">
        <v>18</v>
      </c>
      <c r="J1334" s="326"/>
      <c r="K1334" s="61" t="s">
        <v>17</v>
      </c>
      <c r="L1334" s="35">
        <v>0</v>
      </c>
      <c r="M1334" s="35">
        <v>0.45700000000000002</v>
      </c>
      <c r="N1334" s="35">
        <v>0</v>
      </c>
      <c r="O1334" s="35">
        <v>0</v>
      </c>
      <c r="P1334" s="35"/>
      <c r="Q1334" s="36">
        <f t="shared" ref="Q1334" si="569">O1334+N1334+M1334+L1334</f>
        <v>0.45700000000000002</v>
      </c>
      <c r="R1334" s="329"/>
    </row>
    <row r="1335" spans="1:18" s="12" customFormat="1" ht="25.5">
      <c r="A1335" s="496"/>
      <c r="B1335" s="480"/>
      <c r="C1335" s="492"/>
      <c r="D1335" s="492"/>
      <c r="E1335" s="480"/>
      <c r="F1335" s="480"/>
      <c r="G1335" s="480"/>
      <c r="H1335" s="486"/>
      <c r="I1335" s="59" t="s">
        <v>122</v>
      </c>
      <c r="J1335" s="314"/>
      <c r="K1335" s="51" t="s">
        <v>44</v>
      </c>
      <c r="L1335" s="53">
        <f t="shared" ref="L1335:M1335" si="570">L1336</f>
        <v>0</v>
      </c>
      <c r="M1335" s="53">
        <f t="shared" si="570"/>
        <v>0.29199999999999998</v>
      </c>
      <c r="N1335" s="53">
        <f>N1336</f>
        <v>5.8890000000000002</v>
      </c>
      <c r="O1335" s="53">
        <f>O1336</f>
        <v>7.1029999999999998</v>
      </c>
      <c r="P1335" s="53"/>
      <c r="Q1335" s="36">
        <f t="shared" si="548"/>
        <v>13.284000000000001</v>
      </c>
      <c r="R1335" s="317"/>
    </row>
    <row r="1336" spans="1:18" s="12" customFormat="1" ht="15">
      <c r="A1336" s="496"/>
      <c r="B1336" s="480"/>
      <c r="C1336" s="492"/>
      <c r="D1336" s="492"/>
      <c r="E1336" s="480"/>
      <c r="F1336" s="480"/>
      <c r="G1336" s="480"/>
      <c r="H1336" s="486"/>
      <c r="I1336" s="163" t="s">
        <v>16</v>
      </c>
      <c r="J1336" s="314"/>
      <c r="K1336" s="318" t="s">
        <v>12</v>
      </c>
      <c r="L1336" s="35">
        <v>0</v>
      </c>
      <c r="M1336" s="35">
        <v>0.29199999999999998</v>
      </c>
      <c r="N1336" s="50">
        <v>5.8890000000000002</v>
      </c>
      <c r="O1336" s="50">
        <v>7.1029999999999998</v>
      </c>
      <c r="P1336" s="50"/>
      <c r="Q1336" s="36">
        <f t="shared" si="548"/>
        <v>13.284000000000001</v>
      </c>
      <c r="R1336" s="317"/>
    </row>
    <row r="1337" spans="1:18" s="12" customFormat="1" ht="25.5">
      <c r="A1337" s="496"/>
      <c r="B1337" s="480"/>
      <c r="C1337" s="492"/>
      <c r="D1337" s="492"/>
      <c r="E1337" s="480"/>
      <c r="F1337" s="480"/>
      <c r="G1337" s="480"/>
      <c r="H1337" s="486"/>
      <c r="I1337" s="59" t="s">
        <v>123</v>
      </c>
      <c r="J1337" s="314"/>
      <c r="K1337" s="51" t="s">
        <v>40</v>
      </c>
      <c r="L1337" s="53">
        <f t="shared" ref="L1337:M1337" si="571">L1338</f>
        <v>0</v>
      </c>
      <c r="M1337" s="53">
        <f t="shared" si="571"/>
        <v>7.4999999999999997E-2</v>
      </c>
      <c r="N1337" s="53">
        <f>N1338</f>
        <v>1.6180000000000001</v>
      </c>
      <c r="O1337" s="53">
        <f>O1338</f>
        <v>1.5</v>
      </c>
      <c r="P1337" s="53"/>
      <c r="Q1337" s="36">
        <f t="shared" si="548"/>
        <v>3.1930000000000005</v>
      </c>
      <c r="R1337" s="317"/>
    </row>
    <row r="1338" spans="1:18" s="12" customFormat="1" ht="15">
      <c r="A1338" s="496"/>
      <c r="B1338" s="480"/>
      <c r="C1338" s="492"/>
      <c r="D1338" s="492"/>
      <c r="E1338" s="480"/>
      <c r="F1338" s="480"/>
      <c r="G1338" s="480"/>
      <c r="H1338" s="486"/>
      <c r="I1338" s="163" t="s">
        <v>16</v>
      </c>
      <c r="J1338" s="314"/>
      <c r="K1338" s="318" t="s">
        <v>12</v>
      </c>
      <c r="L1338" s="35">
        <v>0</v>
      </c>
      <c r="M1338" s="35">
        <v>7.4999999999999997E-2</v>
      </c>
      <c r="N1338" s="50">
        <v>1.6180000000000001</v>
      </c>
      <c r="O1338" s="50">
        <v>1.5</v>
      </c>
      <c r="P1338" s="50"/>
      <c r="Q1338" s="36">
        <f t="shared" si="548"/>
        <v>3.1930000000000005</v>
      </c>
      <c r="R1338" s="317"/>
    </row>
    <row r="1339" spans="1:18" s="12" customFormat="1" ht="25.5">
      <c r="A1339" s="496"/>
      <c r="B1339" s="480"/>
      <c r="C1339" s="492"/>
      <c r="D1339" s="492"/>
      <c r="E1339" s="480"/>
      <c r="F1339" s="480"/>
      <c r="G1339" s="480"/>
      <c r="H1339" s="486"/>
      <c r="I1339" s="59" t="s">
        <v>124</v>
      </c>
      <c r="J1339" s="314"/>
      <c r="K1339" s="58" t="s">
        <v>11</v>
      </c>
      <c r="L1339" s="53">
        <f t="shared" ref="L1339:M1339" si="572">L1340</f>
        <v>0</v>
      </c>
      <c r="M1339" s="53">
        <f t="shared" si="572"/>
        <v>0.20599999999999999</v>
      </c>
      <c r="N1339" s="53">
        <f>N1340</f>
        <v>4.2</v>
      </c>
      <c r="O1339" s="53">
        <f>O1340</f>
        <v>9.173</v>
      </c>
      <c r="P1339" s="53"/>
      <c r="Q1339" s="36">
        <f t="shared" si="548"/>
        <v>13.579000000000001</v>
      </c>
      <c r="R1339" s="317"/>
    </row>
    <row r="1340" spans="1:18" s="12" customFormat="1" ht="15">
      <c r="A1340" s="496"/>
      <c r="B1340" s="480"/>
      <c r="C1340" s="492"/>
      <c r="D1340" s="492"/>
      <c r="E1340" s="480"/>
      <c r="F1340" s="480"/>
      <c r="G1340" s="480"/>
      <c r="H1340" s="486"/>
      <c r="I1340" s="163" t="s">
        <v>16</v>
      </c>
      <c r="J1340" s="314"/>
      <c r="K1340" s="318" t="s">
        <v>12</v>
      </c>
      <c r="L1340" s="35">
        <v>0</v>
      </c>
      <c r="M1340" s="35">
        <v>0.20599999999999999</v>
      </c>
      <c r="N1340" s="50">
        <v>4.2</v>
      </c>
      <c r="O1340" s="50">
        <v>9.173</v>
      </c>
      <c r="P1340" s="50"/>
      <c r="Q1340" s="36">
        <f t="shared" si="548"/>
        <v>13.579000000000001</v>
      </c>
      <c r="R1340" s="317"/>
    </row>
    <row r="1341" spans="1:18" s="12" customFormat="1" ht="25.5">
      <c r="A1341" s="496"/>
      <c r="B1341" s="480"/>
      <c r="C1341" s="492"/>
      <c r="D1341" s="492"/>
      <c r="E1341" s="480"/>
      <c r="F1341" s="480"/>
      <c r="G1341" s="480"/>
      <c r="H1341" s="486"/>
      <c r="I1341" s="59" t="s">
        <v>196</v>
      </c>
      <c r="J1341" s="314"/>
      <c r="K1341" s="51" t="s">
        <v>47</v>
      </c>
      <c r="L1341" s="53">
        <f t="shared" ref="L1341:M1341" si="573">L1342</f>
        <v>0</v>
      </c>
      <c r="M1341" s="53">
        <f t="shared" si="573"/>
        <v>0</v>
      </c>
      <c r="N1341" s="53">
        <f>N1342</f>
        <v>0</v>
      </c>
      <c r="O1341" s="53">
        <f>O1342</f>
        <v>0.3</v>
      </c>
      <c r="P1341" s="53"/>
      <c r="Q1341" s="36">
        <f t="shared" si="548"/>
        <v>0.3</v>
      </c>
      <c r="R1341" s="317"/>
    </row>
    <row r="1342" spans="1:18" s="12" customFormat="1" ht="15">
      <c r="A1342" s="496"/>
      <c r="B1342" s="480"/>
      <c r="C1342" s="492"/>
      <c r="D1342" s="492"/>
      <c r="E1342" s="480"/>
      <c r="F1342" s="480"/>
      <c r="G1342" s="480"/>
      <c r="H1342" s="486"/>
      <c r="I1342" s="163" t="s">
        <v>16</v>
      </c>
      <c r="J1342" s="314"/>
      <c r="K1342" s="61" t="s">
        <v>12</v>
      </c>
      <c r="L1342" s="35">
        <v>0</v>
      </c>
      <c r="M1342" s="35">
        <v>0</v>
      </c>
      <c r="N1342" s="50">
        <v>0</v>
      </c>
      <c r="O1342" s="50">
        <v>0.3</v>
      </c>
      <c r="P1342" s="50"/>
      <c r="Q1342" s="36">
        <f t="shared" si="548"/>
        <v>0.3</v>
      </c>
      <c r="R1342" s="317"/>
    </row>
    <row r="1343" spans="1:18" s="12" customFormat="1" ht="25.5">
      <c r="A1343" s="496"/>
      <c r="B1343" s="480"/>
      <c r="C1343" s="492"/>
      <c r="D1343" s="492"/>
      <c r="E1343" s="480"/>
      <c r="F1343" s="480"/>
      <c r="G1343" s="480"/>
      <c r="H1343" s="486"/>
      <c r="I1343" s="59" t="s">
        <v>196</v>
      </c>
      <c r="J1343" s="326"/>
      <c r="K1343" s="63" t="s">
        <v>66</v>
      </c>
      <c r="L1343" s="53">
        <f t="shared" ref="L1343:M1343" si="574">L1344</f>
        <v>0</v>
      </c>
      <c r="M1343" s="53">
        <f t="shared" si="574"/>
        <v>1.097</v>
      </c>
      <c r="N1343" s="53">
        <f>N1344</f>
        <v>0</v>
      </c>
      <c r="O1343" s="53">
        <f t="shared" ref="O1343" si="575">O1344</f>
        <v>0</v>
      </c>
      <c r="P1343" s="53"/>
      <c r="Q1343" s="36">
        <f t="shared" ref="Q1343:Q1344" si="576">O1343+N1343+M1343+L1343</f>
        <v>1.097</v>
      </c>
      <c r="R1343" s="329"/>
    </row>
    <row r="1344" spans="1:18" s="12" customFormat="1" ht="15">
      <c r="A1344" s="498"/>
      <c r="B1344" s="481"/>
      <c r="C1344" s="492"/>
      <c r="D1344" s="492"/>
      <c r="E1344" s="480"/>
      <c r="F1344" s="480"/>
      <c r="G1344" s="480"/>
      <c r="H1344" s="486"/>
      <c r="I1344" s="163" t="s">
        <v>16</v>
      </c>
      <c r="J1344" s="326"/>
      <c r="K1344" s="62" t="s">
        <v>12</v>
      </c>
      <c r="L1344" s="35">
        <v>0</v>
      </c>
      <c r="M1344" s="35">
        <v>1.097</v>
      </c>
      <c r="N1344" s="50">
        <v>0</v>
      </c>
      <c r="O1344" s="35">
        <v>0</v>
      </c>
      <c r="P1344" s="35"/>
      <c r="Q1344" s="36">
        <f t="shared" si="576"/>
        <v>1.097</v>
      </c>
      <c r="R1344" s="329"/>
    </row>
    <row r="1345" spans="1:18" s="12" customFormat="1" ht="15" customHeight="1">
      <c r="A1345" s="495">
        <v>13</v>
      </c>
      <c r="B1345" s="479" t="s">
        <v>386</v>
      </c>
      <c r="C1345" s="492"/>
      <c r="D1345" s="492"/>
      <c r="E1345" s="480"/>
      <c r="F1345" s="480"/>
      <c r="G1345" s="480"/>
      <c r="H1345" s="486"/>
      <c r="I1345" s="201" t="s">
        <v>13</v>
      </c>
      <c r="J1345" s="314"/>
      <c r="K1345" s="142"/>
      <c r="L1345" s="15">
        <f>L1346</f>
        <v>0</v>
      </c>
      <c r="M1345" s="15">
        <f t="shared" ref="M1345:O1345" si="577">M1346</f>
        <v>14.456000000000003</v>
      </c>
      <c r="N1345" s="15">
        <f t="shared" si="577"/>
        <v>59.323000000000008</v>
      </c>
      <c r="O1345" s="15">
        <f t="shared" si="577"/>
        <v>70.960999999999999</v>
      </c>
      <c r="P1345" s="15"/>
      <c r="Q1345" s="15">
        <f t="shared" si="548"/>
        <v>144.74</v>
      </c>
      <c r="R1345" s="317"/>
    </row>
    <row r="1346" spans="1:18" s="12" customFormat="1" ht="38.25">
      <c r="A1346" s="496"/>
      <c r="B1346" s="480"/>
      <c r="C1346" s="492"/>
      <c r="D1346" s="492"/>
      <c r="E1346" s="480"/>
      <c r="F1346" s="480"/>
      <c r="G1346" s="480"/>
      <c r="H1346" s="486"/>
      <c r="I1346" s="38" t="s">
        <v>193</v>
      </c>
      <c r="J1346" s="314"/>
      <c r="K1346" s="63" t="s">
        <v>192</v>
      </c>
      <c r="L1346" s="36">
        <f>L1347+L1351+L1353+L1355+L1357+L1359</f>
        <v>0</v>
      </c>
      <c r="M1346" s="36">
        <f t="shared" ref="M1346:O1346" si="578">M1347+M1351+M1353+M1355+M1357+M1359</f>
        <v>14.456000000000003</v>
      </c>
      <c r="N1346" s="36">
        <f t="shared" si="578"/>
        <v>59.323000000000008</v>
      </c>
      <c r="O1346" s="36">
        <f t="shared" si="578"/>
        <v>70.960999999999999</v>
      </c>
      <c r="P1346" s="36"/>
      <c r="Q1346" s="36">
        <f t="shared" si="548"/>
        <v>144.74</v>
      </c>
      <c r="R1346" s="317"/>
    </row>
    <row r="1347" spans="1:18" s="12" customFormat="1" ht="51">
      <c r="A1347" s="496"/>
      <c r="B1347" s="480"/>
      <c r="C1347" s="492"/>
      <c r="D1347" s="492"/>
      <c r="E1347" s="480"/>
      <c r="F1347" s="480"/>
      <c r="G1347" s="480"/>
      <c r="H1347" s="486"/>
      <c r="I1347" s="34" t="s">
        <v>121</v>
      </c>
      <c r="J1347" s="314"/>
      <c r="K1347" s="58" t="s">
        <v>10</v>
      </c>
      <c r="L1347" s="36">
        <f>L1348+L1349+L1350</f>
        <v>0</v>
      </c>
      <c r="M1347" s="36">
        <f t="shared" ref="M1347:O1347" si="579">M1348+M1349+M1350</f>
        <v>11.227</v>
      </c>
      <c r="N1347" s="36">
        <f t="shared" si="579"/>
        <v>52.115000000000002</v>
      </c>
      <c r="O1347" s="36">
        <f t="shared" si="579"/>
        <v>55.362000000000002</v>
      </c>
      <c r="P1347" s="36"/>
      <c r="Q1347" s="36">
        <f t="shared" si="548"/>
        <v>118.70400000000001</v>
      </c>
      <c r="R1347" s="317"/>
    </row>
    <row r="1348" spans="1:18" s="12" customFormat="1" ht="15">
      <c r="A1348" s="496"/>
      <c r="B1348" s="480"/>
      <c r="C1348" s="492"/>
      <c r="D1348" s="492"/>
      <c r="E1348" s="480"/>
      <c r="F1348" s="480"/>
      <c r="G1348" s="480"/>
      <c r="H1348" s="486"/>
      <c r="I1348" s="163" t="s">
        <v>16</v>
      </c>
      <c r="J1348" s="314"/>
      <c r="K1348" s="318" t="s">
        <v>12</v>
      </c>
      <c r="L1348" s="35">
        <v>0</v>
      </c>
      <c r="M1348" s="35">
        <v>10.851000000000001</v>
      </c>
      <c r="N1348" s="50">
        <v>50.673999999999999</v>
      </c>
      <c r="O1348" s="50">
        <v>55.362000000000002</v>
      </c>
      <c r="P1348" s="50"/>
      <c r="Q1348" s="36">
        <f t="shared" si="548"/>
        <v>116.887</v>
      </c>
      <c r="R1348" s="317"/>
    </row>
    <row r="1349" spans="1:18" s="12" customFormat="1" ht="38.25">
      <c r="A1349" s="496"/>
      <c r="B1349" s="480"/>
      <c r="C1349" s="492"/>
      <c r="D1349" s="492"/>
      <c r="E1349" s="480"/>
      <c r="F1349" s="480"/>
      <c r="G1349" s="480"/>
      <c r="H1349" s="486"/>
      <c r="I1349" s="46" t="s">
        <v>194</v>
      </c>
      <c r="J1349" s="314"/>
      <c r="K1349" s="61" t="s">
        <v>127</v>
      </c>
      <c r="L1349" s="35">
        <v>0</v>
      </c>
      <c r="M1349" s="35">
        <v>0</v>
      </c>
      <c r="N1349" s="50">
        <v>1.4410000000000001</v>
      </c>
      <c r="O1349" s="35">
        <v>0</v>
      </c>
      <c r="P1349" s="35"/>
      <c r="Q1349" s="36">
        <f t="shared" si="548"/>
        <v>1.4410000000000001</v>
      </c>
      <c r="R1349" s="317"/>
    </row>
    <row r="1350" spans="1:18" s="12" customFormat="1" ht="38.25">
      <c r="A1350" s="496"/>
      <c r="B1350" s="480"/>
      <c r="C1350" s="492"/>
      <c r="D1350" s="492"/>
      <c r="E1350" s="480"/>
      <c r="F1350" s="480"/>
      <c r="G1350" s="480"/>
      <c r="H1350" s="486"/>
      <c r="I1350" s="117" t="s">
        <v>18</v>
      </c>
      <c r="J1350" s="326"/>
      <c r="K1350" s="61" t="s">
        <v>17</v>
      </c>
      <c r="L1350" s="35">
        <v>0</v>
      </c>
      <c r="M1350" s="35">
        <v>0.376</v>
      </c>
      <c r="N1350" s="35">
        <v>0</v>
      </c>
      <c r="O1350" s="35">
        <v>0</v>
      </c>
      <c r="P1350" s="35"/>
      <c r="Q1350" s="36">
        <f t="shared" si="548"/>
        <v>0.376</v>
      </c>
      <c r="R1350" s="329"/>
    </row>
    <row r="1351" spans="1:18" s="12" customFormat="1" ht="25.5">
      <c r="A1351" s="496"/>
      <c r="B1351" s="480"/>
      <c r="C1351" s="492"/>
      <c r="D1351" s="492"/>
      <c r="E1351" s="480"/>
      <c r="F1351" s="480"/>
      <c r="G1351" s="480"/>
      <c r="H1351" s="486"/>
      <c r="I1351" s="59" t="s">
        <v>122</v>
      </c>
      <c r="J1351" s="314"/>
      <c r="K1351" s="51" t="s">
        <v>44</v>
      </c>
      <c r="L1351" s="36">
        <f>L1352</f>
        <v>0</v>
      </c>
      <c r="M1351" s="36">
        <f t="shared" ref="M1351:O1351" si="580">M1352</f>
        <v>0.8</v>
      </c>
      <c r="N1351" s="36">
        <f t="shared" si="580"/>
        <v>2.4260000000000002</v>
      </c>
      <c r="O1351" s="36">
        <f t="shared" si="580"/>
        <v>3.5</v>
      </c>
      <c r="P1351" s="36"/>
      <c r="Q1351" s="36">
        <f t="shared" si="548"/>
        <v>6.726</v>
      </c>
      <c r="R1351" s="317"/>
    </row>
    <row r="1352" spans="1:18" s="12" customFormat="1" ht="15">
      <c r="A1352" s="496"/>
      <c r="B1352" s="480"/>
      <c r="C1352" s="492"/>
      <c r="D1352" s="492"/>
      <c r="E1352" s="480"/>
      <c r="F1352" s="480"/>
      <c r="G1352" s="480"/>
      <c r="H1352" s="486"/>
      <c r="I1352" s="163" t="s">
        <v>16</v>
      </c>
      <c r="J1352" s="314"/>
      <c r="K1352" s="318" t="s">
        <v>12</v>
      </c>
      <c r="L1352" s="35">
        <v>0</v>
      </c>
      <c r="M1352" s="35">
        <v>0.8</v>
      </c>
      <c r="N1352" s="50">
        <v>2.4260000000000002</v>
      </c>
      <c r="O1352" s="50">
        <v>3.5</v>
      </c>
      <c r="P1352" s="50"/>
      <c r="Q1352" s="36">
        <f t="shared" si="548"/>
        <v>6.726</v>
      </c>
      <c r="R1352" s="317"/>
    </row>
    <row r="1353" spans="1:18" s="12" customFormat="1" ht="25.5">
      <c r="A1353" s="496"/>
      <c r="B1353" s="480"/>
      <c r="C1353" s="492"/>
      <c r="D1353" s="492"/>
      <c r="E1353" s="480"/>
      <c r="F1353" s="480"/>
      <c r="G1353" s="480"/>
      <c r="H1353" s="486"/>
      <c r="I1353" s="59" t="s">
        <v>123</v>
      </c>
      <c r="J1353" s="314"/>
      <c r="K1353" s="51" t="s">
        <v>40</v>
      </c>
      <c r="L1353" s="36">
        <f>L1354</f>
        <v>0</v>
      </c>
      <c r="M1353" s="36">
        <f t="shared" ref="M1353:O1353" si="581">M1354</f>
        <v>0.33500000000000002</v>
      </c>
      <c r="N1353" s="36">
        <f t="shared" si="581"/>
        <v>1.25</v>
      </c>
      <c r="O1353" s="36">
        <f t="shared" si="581"/>
        <v>2.2999999999999998</v>
      </c>
      <c r="P1353" s="36"/>
      <c r="Q1353" s="36">
        <f t="shared" si="548"/>
        <v>3.8849999999999998</v>
      </c>
      <c r="R1353" s="317"/>
    </row>
    <row r="1354" spans="1:18" s="12" customFormat="1" ht="15">
      <c r="A1354" s="496"/>
      <c r="B1354" s="480"/>
      <c r="C1354" s="492"/>
      <c r="D1354" s="492"/>
      <c r="E1354" s="480"/>
      <c r="F1354" s="480"/>
      <c r="G1354" s="480"/>
      <c r="H1354" s="486"/>
      <c r="I1354" s="163" t="s">
        <v>16</v>
      </c>
      <c r="J1354" s="314"/>
      <c r="K1354" s="318" t="s">
        <v>12</v>
      </c>
      <c r="L1354" s="35">
        <v>0</v>
      </c>
      <c r="M1354" s="35">
        <v>0.33500000000000002</v>
      </c>
      <c r="N1354" s="50">
        <v>1.25</v>
      </c>
      <c r="O1354" s="50">
        <v>2.2999999999999998</v>
      </c>
      <c r="P1354" s="50"/>
      <c r="Q1354" s="36">
        <f t="shared" si="548"/>
        <v>3.8849999999999998</v>
      </c>
      <c r="R1354" s="317"/>
    </row>
    <row r="1355" spans="1:18" s="12" customFormat="1" ht="25.5">
      <c r="A1355" s="496"/>
      <c r="B1355" s="480"/>
      <c r="C1355" s="492"/>
      <c r="D1355" s="492"/>
      <c r="E1355" s="480"/>
      <c r="F1355" s="480"/>
      <c r="G1355" s="480"/>
      <c r="H1355" s="486"/>
      <c r="I1355" s="59" t="s">
        <v>124</v>
      </c>
      <c r="J1355" s="314"/>
      <c r="K1355" s="58" t="s">
        <v>11</v>
      </c>
      <c r="L1355" s="36">
        <f>L1356</f>
        <v>0</v>
      </c>
      <c r="M1355" s="36">
        <f t="shared" ref="M1355:O1355" si="582">M1356</f>
        <v>0.23</v>
      </c>
      <c r="N1355" s="36">
        <f t="shared" si="582"/>
        <v>3.032</v>
      </c>
      <c r="O1355" s="36">
        <f t="shared" si="582"/>
        <v>9.0589999999999993</v>
      </c>
      <c r="P1355" s="36"/>
      <c r="Q1355" s="36">
        <f t="shared" si="548"/>
        <v>12.321</v>
      </c>
      <c r="R1355" s="317"/>
    </row>
    <row r="1356" spans="1:18" s="12" customFormat="1" ht="15">
      <c r="A1356" s="496"/>
      <c r="B1356" s="480"/>
      <c r="C1356" s="492"/>
      <c r="D1356" s="492"/>
      <c r="E1356" s="480"/>
      <c r="F1356" s="480"/>
      <c r="G1356" s="480"/>
      <c r="H1356" s="486"/>
      <c r="I1356" s="163" t="s">
        <v>16</v>
      </c>
      <c r="J1356" s="314"/>
      <c r="K1356" s="318" t="s">
        <v>12</v>
      </c>
      <c r="L1356" s="35">
        <v>0</v>
      </c>
      <c r="M1356" s="35">
        <v>0.23</v>
      </c>
      <c r="N1356" s="50">
        <v>3.032</v>
      </c>
      <c r="O1356" s="50">
        <v>9.0589999999999993</v>
      </c>
      <c r="P1356" s="50"/>
      <c r="Q1356" s="36">
        <f t="shared" si="548"/>
        <v>12.321</v>
      </c>
      <c r="R1356" s="317"/>
    </row>
    <row r="1357" spans="1:18" s="12" customFormat="1" ht="25.5">
      <c r="A1357" s="496"/>
      <c r="B1357" s="480"/>
      <c r="C1357" s="492"/>
      <c r="D1357" s="492"/>
      <c r="E1357" s="480"/>
      <c r="F1357" s="480"/>
      <c r="G1357" s="480"/>
      <c r="H1357" s="486"/>
      <c r="I1357" s="59" t="s">
        <v>196</v>
      </c>
      <c r="J1357" s="314"/>
      <c r="K1357" s="51" t="s">
        <v>47</v>
      </c>
      <c r="L1357" s="36">
        <f>L1358</f>
        <v>0</v>
      </c>
      <c r="M1357" s="36">
        <f t="shared" ref="M1357:O1357" si="583">M1358</f>
        <v>0.05</v>
      </c>
      <c r="N1357" s="36">
        <f t="shared" si="583"/>
        <v>0.5</v>
      </c>
      <c r="O1357" s="36">
        <f t="shared" si="583"/>
        <v>0.74</v>
      </c>
      <c r="P1357" s="36"/>
      <c r="Q1357" s="36">
        <f t="shared" si="548"/>
        <v>1.29</v>
      </c>
      <c r="R1357" s="317"/>
    </row>
    <row r="1358" spans="1:18" s="12" customFormat="1" ht="15">
      <c r="A1358" s="496"/>
      <c r="B1358" s="480"/>
      <c r="C1358" s="492"/>
      <c r="D1358" s="492"/>
      <c r="E1358" s="480"/>
      <c r="F1358" s="480"/>
      <c r="G1358" s="480"/>
      <c r="H1358" s="486"/>
      <c r="I1358" s="163" t="s">
        <v>16</v>
      </c>
      <c r="J1358" s="314"/>
      <c r="K1358" s="61" t="s">
        <v>12</v>
      </c>
      <c r="L1358" s="35">
        <v>0</v>
      </c>
      <c r="M1358" s="35">
        <v>0.05</v>
      </c>
      <c r="N1358" s="50">
        <v>0.5</v>
      </c>
      <c r="O1358" s="50">
        <v>0.74</v>
      </c>
      <c r="P1358" s="50"/>
      <c r="Q1358" s="36">
        <f t="shared" si="548"/>
        <v>1.29</v>
      </c>
      <c r="R1358" s="317"/>
    </row>
    <row r="1359" spans="1:18" s="12" customFormat="1" ht="25.5">
      <c r="A1359" s="496"/>
      <c r="B1359" s="480"/>
      <c r="C1359" s="492"/>
      <c r="D1359" s="492"/>
      <c r="E1359" s="480"/>
      <c r="F1359" s="480"/>
      <c r="G1359" s="480"/>
      <c r="H1359" s="486"/>
      <c r="I1359" s="59" t="s">
        <v>196</v>
      </c>
      <c r="J1359" s="326"/>
      <c r="K1359" s="63" t="s">
        <v>66</v>
      </c>
      <c r="L1359" s="53">
        <f t="shared" ref="L1359:M1359" si="584">L1360</f>
        <v>0</v>
      </c>
      <c r="M1359" s="53">
        <f t="shared" si="584"/>
        <v>1.8140000000000001</v>
      </c>
      <c r="N1359" s="53">
        <f>N1360</f>
        <v>0</v>
      </c>
      <c r="O1359" s="53">
        <f t="shared" ref="O1359" si="585">O1360</f>
        <v>0</v>
      </c>
      <c r="P1359" s="53"/>
      <c r="Q1359" s="36">
        <f t="shared" si="548"/>
        <v>1.8140000000000001</v>
      </c>
      <c r="R1359" s="329"/>
    </row>
    <row r="1360" spans="1:18" s="12" customFormat="1" ht="15">
      <c r="A1360" s="498"/>
      <c r="B1360" s="481"/>
      <c r="C1360" s="492"/>
      <c r="D1360" s="492"/>
      <c r="E1360" s="480"/>
      <c r="F1360" s="480"/>
      <c r="G1360" s="480"/>
      <c r="H1360" s="486"/>
      <c r="I1360" s="163" t="s">
        <v>16</v>
      </c>
      <c r="J1360" s="326"/>
      <c r="K1360" s="62" t="s">
        <v>12</v>
      </c>
      <c r="L1360" s="35">
        <v>0</v>
      </c>
      <c r="M1360" s="35">
        <v>1.8140000000000001</v>
      </c>
      <c r="N1360" s="50">
        <v>0</v>
      </c>
      <c r="O1360" s="35">
        <v>0</v>
      </c>
      <c r="P1360" s="35"/>
      <c r="Q1360" s="36">
        <f t="shared" si="548"/>
        <v>1.8140000000000001</v>
      </c>
      <c r="R1360" s="329"/>
    </row>
    <row r="1361" spans="1:18" s="12" customFormat="1" ht="12.75" customHeight="1">
      <c r="A1361" s="495">
        <v>14</v>
      </c>
      <c r="B1361" s="479" t="s">
        <v>388</v>
      </c>
      <c r="C1361" s="492"/>
      <c r="D1361" s="492"/>
      <c r="E1361" s="480"/>
      <c r="F1361" s="480"/>
      <c r="G1361" s="480"/>
      <c r="H1361" s="486"/>
      <c r="I1361" s="201" t="s">
        <v>13</v>
      </c>
      <c r="J1361" s="314"/>
      <c r="K1361" s="142"/>
      <c r="L1361" s="15">
        <f>L1362</f>
        <v>0</v>
      </c>
      <c r="M1361" s="15">
        <f t="shared" ref="M1361:O1361" si="586">M1362</f>
        <v>21.837</v>
      </c>
      <c r="N1361" s="15">
        <f t="shared" si="586"/>
        <v>69.64309999999999</v>
      </c>
      <c r="O1361" s="15">
        <f t="shared" si="586"/>
        <v>88.676000000000016</v>
      </c>
      <c r="P1361" s="15"/>
      <c r="Q1361" s="15">
        <f t="shared" si="548"/>
        <v>180.15609999999998</v>
      </c>
      <c r="R1361" s="317"/>
    </row>
    <row r="1362" spans="1:18" s="12" customFormat="1" ht="38.25">
      <c r="A1362" s="496"/>
      <c r="B1362" s="480"/>
      <c r="C1362" s="492"/>
      <c r="D1362" s="492"/>
      <c r="E1362" s="480"/>
      <c r="F1362" s="480"/>
      <c r="G1362" s="480"/>
      <c r="H1362" s="486"/>
      <c r="I1362" s="38" t="s">
        <v>193</v>
      </c>
      <c r="J1362" s="314"/>
      <c r="K1362" s="63" t="s">
        <v>192</v>
      </c>
      <c r="L1362" s="36">
        <f>L1363+L1367+L1369+L1371+L1373+L1375</f>
        <v>0</v>
      </c>
      <c r="M1362" s="36">
        <f t="shared" ref="M1362:O1362" si="587">M1363+M1367+M1369+M1371+M1373+M1375</f>
        <v>21.837</v>
      </c>
      <c r="N1362" s="36">
        <f t="shared" si="587"/>
        <v>69.64309999999999</v>
      </c>
      <c r="O1362" s="36">
        <f t="shared" si="587"/>
        <v>88.676000000000016</v>
      </c>
      <c r="P1362" s="36"/>
      <c r="Q1362" s="36">
        <f t="shared" si="548"/>
        <v>180.15609999999998</v>
      </c>
      <c r="R1362" s="317"/>
    </row>
    <row r="1363" spans="1:18" s="12" customFormat="1" ht="51">
      <c r="A1363" s="496"/>
      <c r="B1363" s="480"/>
      <c r="C1363" s="492"/>
      <c r="D1363" s="492"/>
      <c r="E1363" s="480"/>
      <c r="F1363" s="480"/>
      <c r="G1363" s="480"/>
      <c r="H1363" s="486"/>
      <c r="I1363" s="34" t="s">
        <v>121</v>
      </c>
      <c r="J1363" s="314"/>
      <c r="K1363" s="58" t="s">
        <v>10</v>
      </c>
      <c r="L1363" s="36">
        <f>L1364+L1365+L1366</f>
        <v>0</v>
      </c>
      <c r="M1363" s="36">
        <f t="shared" ref="M1363:O1363" si="588">M1364+M1365+M1366</f>
        <v>13.047000000000001</v>
      </c>
      <c r="N1363" s="36">
        <f t="shared" si="588"/>
        <v>62.173999999999999</v>
      </c>
      <c r="O1363" s="36">
        <f t="shared" si="588"/>
        <v>63.38</v>
      </c>
      <c r="P1363" s="36"/>
      <c r="Q1363" s="36">
        <f t="shared" si="548"/>
        <v>138.601</v>
      </c>
      <c r="R1363" s="317"/>
    </row>
    <row r="1364" spans="1:18" s="12" customFormat="1" ht="15">
      <c r="A1364" s="496"/>
      <c r="B1364" s="480"/>
      <c r="C1364" s="492"/>
      <c r="D1364" s="492"/>
      <c r="E1364" s="480"/>
      <c r="F1364" s="480"/>
      <c r="G1364" s="480"/>
      <c r="H1364" s="486"/>
      <c r="I1364" s="163" t="s">
        <v>16</v>
      </c>
      <c r="J1364" s="314"/>
      <c r="K1364" s="318" t="s">
        <v>12</v>
      </c>
      <c r="L1364" s="35">
        <v>0</v>
      </c>
      <c r="M1364" s="35">
        <v>12.678000000000001</v>
      </c>
      <c r="N1364" s="50">
        <v>61.482999999999997</v>
      </c>
      <c r="O1364" s="50">
        <v>63.38</v>
      </c>
      <c r="P1364" s="50"/>
      <c r="Q1364" s="36">
        <f t="shared" si="548"/>
        <v>137.541</v>
      </c>
      <c r="R1364" s="317"/>
    </row>
    <row r="1365" spans="1:18" s="12" customFormat="1" ht="38.25">
      <c r="A1365" s="496"/>
      <c r="B1365" s="480"/>
      <c r="C1365" s="492"/>
      <c r="D1365" s="492"/>
      <c r="E1365" s="480"/>
      <c r="F1365" s="480"/>
      <c r="G1365" s="480"/>
      <c r="H1365" s="486"/>
      <c r="I1365" s="46" t="s">
        <v>194</v>
      </c>
      <c r="J1365" s="314"/>
      <c r="K1365" s="61" t="s">
        <v>127</v>
      </c>
      <c r="L1365" s="35">
        <v>0</v>
      </c>
      <c r="M1365" s="35">
        <v>0</v>
      </c>
      <c r="N1365" s="50">
        <v>0.69099999999999995</v>
      </c>
      <c r="O1365" s="35">
        <v>0</v>
      </c>
      <c r="P1365" s="35"/>
      <c r="Q1365" s="36">
        <f t="shared" si="548"/>
        <v>0.69099999999999995</v>
      </c>
      <c r="R1365" s="317"/>
    </row>
    <row r="1366" spans="1:18" s="12" customFormat="1" ht="38.25">
      <c r="A1366" s="496"/>
      <c r="B1366" s="480"/>
      <c r="C1366" s="492"/>
      <c r="D1366" s="492"/>
      <c r="E1366" s="480"/>
      <c r="F1366" s="480"/>
      <c r="G1366" s="480"/>
      <c r="H1366" s="486"/>
      <c r="I1366" s="117" t="s">
        <v>18</v>
      </c>
      <c r="J1366" s="326"/>
      <c r="K1366" s="61" t="s">
        <v>17</v>
      </c>
      <c r="L1366" s="35">
        <v>0</v>
      </c>
      <c r="M1366" s="35">
        <v>0.36899999999999999</v>
      </c>
      <c r="N1366" s="35">
        <v>0</v>
      </c>
      <c r="O1366" s="35">
        <v>0</v>
      </c>
      <c r="P1366" s="35"/>
      <c r="Q1366" s="36">
        <f t="shared" si="548"/>
        <v>0.36899999999999999</v>
      </c>
      <c r="R1366" s="329"/>
    </row>
    <row r="1367" spans="1:18" s="12" customFormat="1" ht="25.5">
      <c r="A1367" s="496"/>
      <c r="B1367" s="480"/>
      <c r="C1367" s="492"/>
      <c r="D1367" s="492"/>
      <c r="E1367" s="480"/>
      <c r="F1367" s="480"/>
      <c r="G1367" s="480"/>
      <c r="H1367" s="486"/>
      <c r="I1367" s="59" t="s">
        <v>122</v>
      </c>
      <c r="J1367" s="314"/>
      <c r="K1367" s="51" t="s">
        <v>44</v>
      </c>
      <c r="L1367" s="36">
        <f>L1368</f>
        <v>0</v>
      </c>
      <c r="M1367" s="36">
        <f>M1368</f>
        <v>1.0049999999999999</v>
      </c>
      <c r="N1367" s="36">
        <f t="shared" ref="N1367:O1367" si="589">N1368</f>
        <v>3.5209999999999999</v>
      </c>
      <c r="O1367" s="36">
        <f t="shared" si="589"/>
        <v>17.913</v>
      </c>
      <c r="P1367" s="36"/>
      <c r="Q1367" s="36">
        <f t="shared" si="548"/>
        <v>22.439</v>
      </c>
      <c r="R1367" s="317"/>
    </row>
    <row r="1368" spans="1:18" s="12" customFormat="1" ht="15">
      <c r="A1368" s="496"/>
      <c r="B1368" s="480"/>
      <c r="C1368" s="492"/>
      <c r="D1368" s="492"/>
      <c r="E1368" s="480"/>
      <c r="F1368" s="480"/>
      <c r="G1368" s="480"/>
      <c r="H1368" s="486"/>
      <c r="I1368" s="163" t="s">
        <v>16</v>
      </c>
      <c r="J1368" s="314"/>
      <c r="K1368" s="318" t="s">
        <v>12</v>
      </c>
      <c r="L1368" s="35">
        <v>0</v>
      </c>
      <c r="M1368" s="35">
        <v>1.0049999999999999</v>
      </c>
      <c r="N1368" s="50">
        <v>3.5209999999999999</v>
      </c>
      <c r="O1368" s="50">
        <v>17.913</v>
      </c>
      <c r="P1368" s="50"/>
      <c r="Q1368" s="36">
        <f t="shared" si="548"/>
        <v>22.439</v>
      </c>
      <c r="R1368" s="317"/>
    </row>
    <row r="1369" spans="1:18" s="12" customFormat="1" ht="25.5">
      <c r="A1369" s="496"/>
      <c r="B1369" s="480"/>
      <c r="C1369" s="492"/>
      <c r="D1369" s="492"/>
      <c r="E1369" s="480"/>
      <c r="F1369" s="480"/>
      <c r="G1369" s="480"/>
      <c r="H1369" s="486"/>
      <c r="I1369" s="59" t="s">
        <v>123</v>
      </c>
      <c r="J1369" s="314"/>
      <c r="K1369" s="51" t="s">
        <v>40</v>
      </c>
      <c r="L1369" s="36">
        <f>L1370</f>
        <v>0</v>
      </c>
      <c r="M1369" s="36">
        <f t="shared" ref="M1369:O1369" si="590">M1370</f>
        <v>0.39500000000000002</v>
      </c>
      <c r="N1369" s="36">
        <f t="shared" si="590"/>
        <v>1.226</v>
      </c>
      <c r="O1369" s="36">
        <f t="shared" si="590"/>
        <v>1.95</v>
      </c>
      <c r="P1369" s="36"/>
      <c r="Q1369" s="36">
        <f t="shared" si="548"/>
        <v>3.5710000000000002</v>
      </c>
      <c r="R1369" s="317"/>
    </row>
    <row r="1370" spans="1:18" s="12" customFormat="1" ht="15">
      <c r="A1370" s="496"/>
      <c r="B1370" s="480"/>
      <c r="C1370" s="492"/>
      <c r="D1370" s="492"/>
      <c r="E1370" s="480"/>
      <c r="F1370" s="480"/>
      <c r="G1370" s="480"/>
      <c r="H1370" s="486"/>
      <c r="I1370" s="163" t="s">
        <v>16</v>
      </c>
      <c r="J1370" s="314"/>
      <c r="K1370" s="318" t="s">
        <v>12</v>
      </c>
      <c r="L1370" s="35">
        <v>0</v>
      </c>
      <c r="M1370" s="35">
        <v>0.39500000000000002</v>
      </c>
      <c r="N1370" s="50">
        <v>1.226</v>
      </c>
      <c r="O1370" s="50">
        <v>1.95</v>
      </c>
      <c r="P1370" s="50"/>
      <c r="Q1370" s="36">
        <f t="shared" si="548"/>
        <v>3.5710000000000002</v>
      </c>
      <c r="R1370" s="317"/>
    </row>
    <row r="1371" spans="1:18" s="12" customFormat="1" ht="25.5">
      <c r="A1371" s="496"/>
      <c r="B1371" s="480"/>
      <c r="C1371" s="492"/>
      <c r="D1371" s="492"/>
      <c r="E1371" s="480"/>
      <c r="F1371" s="480"/>
      <c r="G1371" s="480"/>
      <c r="H1371" s="486"/>
      <c r="I1371" s="59" t="s">
        <v>124</v>
      </c>
      <c r="J1371" s="314"/>
      <c r="K1371" s="58" t="s">
        <v>11</v>
      </c>
      <c r="L1371" s="36">
        <f>L1372</f>
        <v>0</v>
      </c>
      <c r="M1371" s="36">
        <f t="shared" ref="M1371:O1371" si="591">M1372</f>
        <v>3.2440000000000002</v>
      </c>
      <c r="N1371" s="36">
        <f t="shared" si="591"/>
        <v>2.7221000000000002</v>
      </c>
      <c r="O1371" s="36">
        <f t="shared" si="591"/>
        <v>5.2830000000000004</v>
      </c>
      <c r="P1371" s="36"/>
      <c r="Q1371" s="36">
        <f t="shared" si="548"/>
        <v>11.2491</v>
      </c>
      <c r="R1371" s="317"/>
    </row>
    <row r="1372" spans="1:18" s="12" customFormat="1" ht="15">
      <c r="A1372" s="496"/>
      <c r="B1372" s="480"/>
      <c r="C1372" s="492"/>
      <c r="D1372" s="492"/>
      <c r="E1372" s="480"/>
      <c r="F1372" s="480"/>
      <c r="G1372" s="480"/>
      <c r="H1372" s="486"/>
      <c r="I1372" s="163" t="s">
        <v>16</v>
      </c>
      <c r="J1372" s="314"/>
      <c r="K1372" s="318" t="s">
        <v>12</v>
      </c>
      <c r="L1372" s="35">
        <v>0</v>
      </c>
      <c r="M1372" s="35">
        <v>3.2440000000000002</v>
      </c>
      <c r="N1372" s="50">
        <v>2.7221000000000002</v>
      </c>
      <c r="O1372" s="50">
        <v>5.2830000000000004</v>
      </c>
      <c r="P1372" s="50"/>
      <c r="Q1372" s="36">
        <f t="shared" si="548"/>
        <v>11.2491</v>
      </c>
      <c r="R1372" s="317"/>
    </row>
    <row r="1373" spans="1:18" s="12" customFormat="1" ht="25.5">
      <c r="A1373" s="496"/>
      <c r="B1373" s="480"/>
      <c r="C1373" s="492"/>
      <c r="D1373" s="492"/>
      <c r="E1373" s="480"/>
      <c r="F1373" s="480"/>
      <c r="G1373" s="480"/>
      <c r="H1373" s="486"/>
      <c r="I1373" s="59" t="s">
        <v>196</v>
      </c>
      <c r="J1373" s="314"/>
      <c r="K1373" s="51" t="s">
        <v>47</v>
      </c>
      <c r="L1373" s="36">
        <f>L1374</f>
        <v>0</v>
      </c>
      <c r="M1373" s="36">
        <f t="shared" ref="M1373:O1373" si="592">M1374</f>
        <v>0</v>
      </c>
      <c r="N1373" s="36">
        <f t="shared" si="592"/>
        <v>0</v>
      </c>
      <c r="O1373" s="36">
        <f t="shared" si="592"/>
        <v>0.15</v>
      </c>
      <c r="P1373" s="36"/>
      <c r="Q1373" s="36">
        <f t="shared" si="548"/>
        <v>0.15</v>
      </c>
      <c r="R1373" s="317"/>
    </row>
    <row r="1374" spans="1:18" s="12" customFormat="1" ht="15">
      <c r="A1374" s="496"/>
      <c r="B1374" s="480"/>
      <c r="C1374" s="492"/>
      <c r="D1374" s="492"/>
      <c r="E1374" s="480"/>
      <c r="F1374" s="480"/>
      <c r="G1374" s="480"/>
      <c r="H1374" s="486"/>
      <c r="I1374" s="163" t="s">
        <v>16</v>
      </c>
      <c r="J1374" s="314"/>
      <c r="K1374" s="61" t="s">
        <v>12</v>
      </c>
      <c r="L1374" s="35">
        <v>0</v>
      </c>
      <c r="M1374" s="35">
        <v>0</v>
      </c>
      <c r="N1374" s="50">
        <v>0</v>
      </c>
      <c r="O1374" s="50">
        <v>0.15</v>
      </c>
      <c r="P1374" s="50"/>
      <c r="Q1374" s="36">
        <f t="shared" ref="Q1374:Q1410" si="593">O1374+N1374+M1374+L1374</f>
        <v>0.15</v>
      </c>
      <c r="R1374" s="317"/>
    </row>
    <row r="1375" spans="1:18" s="12" customFormat="1" ht="25.5">
      <c r="A1375" s="496"/>
      <c r="B1375" s="480"/>
      <c r="C1375" s="492"/>
      <c r="D1375" s="492"/>
      <c r="E1375" s="480"/>
      <c r="F1375" s="480"/>
      <c r="G1375" s="480"/>
      <c r="H1375" s="486"/>
      <c r="I1375" s="59" t="s">
        <v>196</v>
      </c>
      <c r="J1375" s="326"/>
      <c r="K1375" s="63" t="s">
        <v>66</v>
      </c>
      <c r="L1375" s="53">
        <f t="shared" ref="L1375:M1375" si="594">L1376</f>
        <v>0</v>
      </c>
      <c r="M1375" s="53">
        <f t="shared" si="594"/>
        <v>4.1459999999999999</v>
      </c>
      <c r="N1375" s="53">
        <f>N1376</f>
        <v>0</v>
      </c>
      <c r="O1375" s="53">
        <f t="shared" ref="O1375" si="595">O1376</f>
        <v>0</v>
      </c>
      <c r="P1375" s="53"/>
      <c r="Q1375" s="36">
        <f t="shared" si="593"/>
        <v>4.1459999999999999</v>
      </c>
      <c r="R1375" s="329"/>
    </row>
    <row r="1376" spans="1:18" s="12" customFormat="1" ht="15">
      <c r="A1376" s="498"/>
      <c r="B1376" s="481"/>
      <c r="C1376" s="492"/>
      <c r="D1376" s="492"/>
      <c r="E1376" s="480"/>
      <c r="F1376" s="480"/>
      <c r="G1376" s="480"/>
      <c r="H1376" s="486"/>
      <c r="I1376" s="163" t="s">
        <v>16</v>
      </c>
      <c r="J1376" s="326"/>
      <c r="K1376" s="62" t="s">
        <v>12</v>
      </c>
      <c r="L1376" s="35">
        <v>0</v>
      </c>
      <c r="M1376" s="35">
        <v>4.1459999999999999</v>
      </c>
      <c r="N1376" s="50">
        <v>0</v>
      </c>
      <c r="O1376" s="35">
        <v>0</v>
      </c>
      <c r="P1376" s="35"/>
      <c r="Q1376" s="36">
        <f t="shared" si="593"/>
        <v>4.1459999999999999</v>
      </c>
      <c r="R1376" s="329"/>
    </row>
    <row r="1377" spans="1:18" s="12" customFormat="1" ht="15">
      <c r="A1377" s="495">
        <v>15</v>
      </c>
      <c r="B1377" s="479" t="s">
        <v>389</v>
      </c>
      <c r="C1377" s="492"/>
      <c r="D1377" s="492"/>
      <c r="E1377" s="480"/>
      <c r="F1377" s="480"/>
      <c r="G1377" s="480"/>
      <c r="H1377" s="486"/>
      <c r="I1377" s="201" t="s">
        <v>13</v>
      </c>
      <c r="J1377" s="314"/>
      <c r="K1377" s="142"/>
      <c r="L1377" s="15">
        <f>L1378</f>
        <v>0</v>
      </c>
      <c r="M1377" s="15">
        <f t="shared" ref="M1377:O1377" si="596">M1378</f>
        <v>88.557999999999993</v>
      </c>
      <c r="N1377" s="15">
        <f t="shared" si="596"/>
        <v>206.38400000000001</v>
      </c>
      <c r="O1377" s="15">
        <f t="shared" si="596"/>
        <v>280.03699999999998</v>
      </c>
      <c r="P1377" s="15"/>
      <c r="Q1377" s="15">
        <f t="shared" si="593"/>
        <v>574.97900000000004</v>
      </c>
      <c r="R1377" s="317"/>
    </row>
    <row r="1378" spans="1:18" s="12" customFormat="1" ht="38.25">
      <c r="A1378" s="496"/>
      <c r="B1378" s="480"/>
      <c r="C1378" s="492"/>
      <c r="D1378" s="492"/>
      <c r="E1378" s="480"/>
      <c r="F1378" s="480"/>
      <c r="G1378" s="480"/>
      <c r="H1378" s="486"/>
      <c r="I1378" s="38" t="s">
        <v>193</v>
      </c>
      <c r="J1378" s="314"/>
      <c r="K1378" s="63" t="s">
        <v>192</v>
      </c>
      <c r="L1378" s="36">
        <f>L1379+L1382+L1384+L1386+L1390+L1392</f>
        <v>0</v>
      </c>
      <c r="M1378" s="36">
        <f>M1379+M1382+M1384+M1386+M1390+M1392</f>
        <v>88.557999999999993</v>
      </c>
      <c r="N1378" s="36">
        <f t="shared" ref="N1378:O1378" si="597">N1379+N1382+N1384+N1386+N1390+N1392</f>
        <v>206.38400000000001</v>
      </c>
      <c r="O1378" s="36">
        <f t="shared" si="597"/>
        <v>280.03699999999998</v>
      </c>
      <c r="P1378" s="36"/>
      <c r="Q1378" s="36">
        <f t="shared" si="593"/>
        <v>574.97900000000004</v>
      </c>
      <c r="R1378" s="317"/>
    </row>
    <row r="1379" spans="1:18" s="12" customFormat="1" ht="51">
      <c r="A1379" s="496"/>
      <c r="B1379" s="480"/>
      <c r="C1379" s="492"/>
      <c r="D1379" s="492"/>
      <c r="E1379" s="480"/>
      <c r="F1379" s="480"/>
      <c r="G1379" s="480"/>
      <c r="H1379" s="486"/>
      <c r="I1379" s="34" t="s">
        <v>121</v>
      </c>
      <c r="J1379" s="314"/>
      <c r="K1379" s="58" t="s">
        <v>10</v>
      </c>
      <c r="L1379" s="36">
        <f>L1380+L1381</f>
        <v>0</v>
      </c>
      <c r="M1379" s="36">
        <f t="shared" ref="M1379:O1379" si="598">M1380+M1381</f>
        <v>29.411999999999999</v>
      </c>
      <c r="N1379" s="36">
        <f t="shared" si="598"/>
        <v>103.952</v>
      </c>
      <c r="O1379" s="36">
        <f t="shared" si="598"/>
        <v>119.64100000000001</v>
      </c>
      <c r="P1379" s="36"/>
      <c r="Q1379" s="36">
        <f t="shared" si="593"/>
        <v>253.00500000000002</v>
      </c>
      <c r="R1379" s="317"/>
    </row>
    <row r="1380" spans="1:18" s="12" customFormat="1" ht="15.75" customHeight="1">
      <c r="A1380" s="496"/>
      <c r="B1380" s="480"/>
      <c r="C1380" s="492"/>
      <c r="D1380" s="492"/>
      <c r="E1380" s="480"/>
      <c r="F1380" s="480"/>
      <c r="G1380" s="480"/>
      <c r="H1380" s="486"/>
      <c r="I1380" s="163" t="s">
        <v>16</v>
      </c>
      <c r="J1380" s="314"/>
      <c r="K1380" s="318" t="s">
        <v>12</v>
      </c>
      <c r="L1380" s="35">
        <v>0</v>
      </c>
      <c r="M1380" s="35">
        <v>28.651</v>
      </c>
      <c r="N1380" s="50">
        <v>103.952</v>
      </c>
      <c r="O1380" s="50">
        <v>119.64100000000001</v>
      </c>
      <c r="P1380" s="50"/>
      <c r="Q1380" s="36">
        <f t="shared" si="593"/>
        <v>252.24400000000003</v>
      </c>
      <c r="R1380" s="317"/>
    </row>
    <row r="1381" spans="1:18" s="12" customFormat="1" ht="38.25">
      <c r="A1381" s="496"/>
      <c r="B1381" s="480"/>
      <c r="C1381" s="492"/>
      <c r="D1381" s="492"/>
      <c r="E1381" s="480"/>
      <c r="F1381" s="480"/>
      <c r="G1381" s="480"/>
      <c r="H1381" s="486"/>
      <c r="I1381" s="117" t="s">
        <v>18</v>
      </c>
      <c r="J1381" s="326"/>
      <c r="K1381" s="61" t="s">
        <v>17</v>
      </c>
      <c r="L1381" s="35">
        <v>0</v>
      </c>
      <c r="M1381" s="35">
        <v>0.76100000000000001</v>
      </c>
      <c r="N1381" s="35">
        <v>0</v>
      </c>
      <c r="O1381" s="35">
        <v>0</v>
      </c>
      <c r="P1381" s="35"/>
      <c r="Q1381" s="36">
        <f t="shared" si="593"/>
        <v>0.76100000000000001</v>
      </c>
      <c r="R1381" s="329"/>
    </row>
    <row r="1382" spans="1:18" s="12" customFormat="1" ht="25.5">
      <c r="A1382" s="496"/>
      <c r="B1382" s="480"/>
      <c r="C1382" s="492"/>
      <c r="D1382" s="492"/>
      <c r="E1382" s="480"/>
      <c r="F1382" s="480"/>
      <c r="G1382" s="480"/>
      <c r="H1382" s="486"/>
      <c r="I1382" s="59" t="s">
        <v>122</v>
      </c>
      <c r="J1382" s="314"/>
      <c r="K1382" s="51" t="s">
        <v>44</v>
      </c>
      <c r="L1382" s="36">
        <f>L1383</f>
        <v>0</v>
      </c>
      <c r="M1382" s="36">
        <f t="shared" ref="M1382:O1382" si="599">M1383</f>
        <v>10.333</v>
      </c>
      <c r="N1382" s="36">
        <f t="shared" si="599"/>
        <v>31.937999999999999</v>
      </c>
      <c r="O1382" s="36">
        <f t="shared" si="599"/>
        <v>93.744</v>
      </c>
      <c r="P1382" s="36"/>
      <c r="Q1382" s="36">
        <f t="shared" si="593"/>
        <v>136.01500000000001</v>
      </c>
      <c r="R1382" s="317"/>
    </row>
    <row r="1383" spans="1:18" s="12" customFormat="1" ht="15">
      <c r="A1383" s="496"/>
      <c r="B1383" s="480"/>
      <c r="C1383" s="492"/>
      <c r="D1383" s="492"/>
      <c r="E1383" s="480"/>
      <c r="F1383" s="480"/>
      <c r="G1383" s="480"/>
      <c r="H1383" s="486"/>
      <c r="I1383" s="163" t="s">
        <v>16</v>
      </c>
      <c r="J1383" s="314"/>
      <c r="K1383" s="318" t="s">
        <v>12</v>
      </c>
      <c r="L1383" s="35">
        <v>0</v>
      </c>
      <c r="M1383" s="35">
        <v>10.333</v>
      </c>
      <c r="N1383" s="50">
        <v>31.937999999999999</v>
      </c>
      <c r="O1383" s="50">
        <v>93.744</v>
      </c>
      <c r="P1383" s="50"/>
      <c r="Q1383" s="36">
        <f t="shared" si="593"/>
        <v>136.01500000000001</v>
      </c>
      <c r="R1383" s="317"/>
    </row>
    <row r="1384" spans="1:18" s="12" customFormat="1" ht="25.5">
      <c r="A1384" s="496"/>
      <c r="B1384" s="480"/>
      <c r="C1384" s="492"/>
      <c r="D1384" s="492"/>
      <c r="E1384" s="480"/>
      <c r="F1384" s="480"/>
      <c r="G1384" s="480"/>
      <c r="H1384" s="486"/>
      <c r="I1384" s="59" t="s">
        <v>123</v>
      </c>
      <c r="J1384" s="314"/>
      <c r="K1384" s="51" t="s">
        <v>40</v>
      </c>
      <c r="L1384" s="36">
        <f>L1385</f>
        <v>0</v>
      </c>
      <c r="M1384" s="36">
        <f t="shared" ref="M1384:O1384" si="600">M1385</f>
        <v>6.1950000000000003</v>
      </c>
      <c r="N1384" s="36">
        <f t="shared" si="600"/>
        <v>8.5090000000000003</v>
      </c>
      <c r="O1384" s="36">
        <f t="shared" si="600"/>
        <v>10.712999999999999</v>
      </c>
      <c r="P1384" s="36"/>
      <c r="Q1384" s="36">
        <f t="shared" si="593"/>
        <v>25.417000000000002</v>
      </c>
      <c r="R1384" s="317"/>
    </row>
    <row r="1385" spans="1:18" s="12" customFormat="1" ht="15">
      <c r="A1385" s="496"/>
      <c r="B1385" s="480"/>
      <c r="C1385" s="492"/>
      <c r="D1385" s="492"/>
      <c r="E1385" s="480"/>
      <c r="F1385" s="480"/>
      <c r="G1385" s="480"/>
      <c r="H1385" s="486"/>
      <c r="I1385" s="163" t="s">
        <v>16</v>
      </c>
      <c r="J1385" s="314"/>
      <c r="K1385" s="318" t="s">
        <v>12</v>
      </c>
      <c r="L1385" s="35">
        <v>0</v>
      </c>
      <c r="M1385" s="35">
        <v>6.1950000000000003</v>
      </c>
      <c r="N1385" s="50">
        <v>8.5090000000000003</v>
      </c>
      <c r="O1385" s="50">
        <v>10.712999999999999</v>
      </c>
      <c r="P1385" s="50"/>
      <c r="Q1385" s="36">
        <f t="shared" si="593"/>
        <v>25.417000000000002</v>
      </c>
      <c r="R1385" s="317"/>
    </row>
    <row r="1386" spans="1:18" s="12" customFormat="1" ht="25.5">
      <c r="A1386" s="496"/>
      <c r="B1386" s="480"/>
      <c r="C1386" s="492"/>
      <c r="D1386" s="492"/>
      <c r="E1386" s="480"/>
      <c r="F1386" s="480"/>
      <c r="G1386" s="480"/>
      <c r="H1386" s="486"/>
      <c r="I1386" s="59" t="s">
        <v>124</v>
      </c>
      <c r="J1386" s="314"/>
      <c r="K1386" s="58" t="s">
        <v>11</v>
      </c>
      <c r="L1386" s="36">
        <f>L1387</f>
        <v>0</v>
      </c>
      <c r="M1386" s="36">
        <f t="shared" ref="M1386:O1386" si="601">M1387</f>
        <v>21.873999999999999</v>
      </c>
      <c r="N1386" s="36">
        <f t="shared" si="601"/>
        <v>32.351999999999997</v>
      </c>
      <c r="O1386" s="36">
        <f t="shared" si="601"/>
        <v>49.139000000000003</v>
      </c>
      <c r="P1386" s="36"/>
      <c r="Q1386" s="36">
        <f t="shared" si="593"/>
        <v>103.36499999999999</v>
      </c>
      <c r="R1386" s="317"/>
    </row>
    <row r="1387" spans="1:18" s="12" customFormat="1" ht="15">
      <c r="A1387" s="496"/>
      <c r="B1387" s="480"/>
      <c r="C1387" s="492"/>
      <c r="D1387" s="492"/>
      <c r="E1387" s="480"/>
      <c r="F1387" s="480"/>
      <c r="G1387" s="480"/>
      <c r="H1387" s="486"/>
      <c r="I1387" s="163" t="s">
        <v>16</v>
      </c>
      <c r="J1387" s="314"/>
      <c r="K1387" s="318" t="s">
        <v>12</v>
      </c>
      <c r="L1387" s="35">
        <v>0</v>
      </c>
      <c r="M1387" s="35">
        <v>21.873999999999999</v>
      </c>
      <c r="N1387" s="50">
        <v>32.351999999999997</v>
      </c>
      <c r="O1387" s="50">
        <v>49.139000000000003</v>
      </c>
      <c r="P1387" s="50"/>
      <c r="Q1387" s="36">
        <f t="shared" si="593"/>
        <v>103.36499999999999</v>
      </c>
      <c r="R1387" s="317"/>
    </row>
    <row r="1388" spans="1:18" s="12" customFormat="1" ht="38.25">
      <c r="A1388" s="496"/>
      <c r="B1388" s="480"/>
      <c r="C1388" s="492"/>
      <c r="D1388" s="492"/>
      <c r="E1388" s="480"/>
      <c r="F1388" s="480"/>
      <c r="G1388" s="480"/>
      <c r="H1388" s="486"/>
      <c r="I1388" s="59" t="s">
        <v>391</v>
      </c>
      <c r="J1388" s="314"/>
      <c r="K1388" s="51" t="s">
        <v>45</v>
      </c>
      <c r="L1388" s="36">
        <f>L1389</f>
        <v>0</v>
      </c>
      <c r="M1388" s="36">
        <f t="shared" ref="M1388:O1388" si="602">M1389</f>
        <v>0</v>
      </c>
      <c r="N1388" s="36">
        <f t="shared" si="602"/>
        <v>2.653</v>
      </c>
      <c r="O1388" s="36">
        <f t="shared" si="602"/>
        <v>2.8650000000000002</v>
      </c>
      <c r="P1388" s="36"/>
      <c r="Q1388" s="36">
        <f t="shared" si="593"/>
        <v>5.5180000000000007</v>
      </c>
      <c r="R1388" s="317"/>
    </row>
    <row r="1389" spans="1:18" s="12" customFormat="1" ht="15">
      <c r="A1389" s="496"/>
      <c r="B1389" s="480"/>
      <c r="C1389" s="492"/>
      <c r="D1389" s="492"/>
      <c r="E1389" s="480"/>
      <c r="F1389" s="480"/>
      <c r="G1389" s="480"/>
      <c r="H1389" s="486"/>
      <c r="I1389" s="163" t="s">
        <v>16</v>
      </c>
      <c r="J1389" s="314"/>
      <c r="K1389" s="61" t="s">
        <v>12</v>
      </c>
      <c r="L1389" s="35">
        <v>0</v>
      </c>
      <c r="M1389" s="35">
        <v>0</v>
      </c>
      <c r="N1389" s="50">
        <v>2.653</v>
      </c>
      <c r="O1389" s="50">
        <v>2.8650000000000002</v>
      </c>
      <c r="P1389" s="50"/>
      <c r="Q1389" s="36">
        <f t="shared" si="593"/>
        <v>5.5180000000000007</v>
      </c>
      <c r="R1389" s="317"/>
    </row>
    <row r="1390" spans="1:18" s="12" customFormat="1" ht="25.5">
      <c r="A1390" s="496"/>
      <c r="B1390" s="480"/>
      <c r="C1390" s="492"/>
      <c r="D1390" s="492"/>
      <c r="E1390" s="480"/>
      <c r="F1390" s="480"/>
      <c r="G1390" s="480"/>
      <c r="H1390" s="486"/>
      <c r="I1390" s="59" t="s">
        <v>196</v>
      </c>
      <c r="J1390" s="314"/>
      <c r="K1390" s="51" t="s">
        <v>47</v>
      </c>
      <c r="L1390" s="36">
        <f>L1391</f>
        <v>0</v>
      </c>
      <c r="M1390" s="36">
        <f t="shared" ref="M1390:O1390" si="603">M1391</f>
        <v>0.27300000000000002</v>
      </c>
      <c r="N1390" s="36">
        <f t="shared" si="603"/>
        <v>3.8809999999999998</v>
      </c>
      <c r="O1390" s="36">
        <f t="shared" si="603"/>
        <v>6.8</v>
      </c>
      <c r="P1390" s="36"/>
      <c r="Q1390" s="36">
        <f t="shared" si="593"/>
        <v>10.953999999999999</v>
      </c>
      <c r="R1390" s="317"/>
    </row>
    <row r="1391" spans="1:18" s="12" customFormat="1" ht="15">
      <c r="A1391" s="496"/>
      <c r="B1391" s="480"/>
      <c r="C1391" s="492"/>
      <c r="D1391" s="492"/>
      <c r="E1391" s="480"/>
      <c r="F1391" s="480"/>
      <c r="G1391" s="480"/>
      <c r="H1391" s="486"/>
      <c r="I1391" s="163" t="s">
        <v>16</v>
      </c>
      <c r="J1391" s="314"/>
      <c r="K1391" s="61" t="s">
        <v>12</v>
      </c>
      <c r="L1391" s="35">
        <v>0</v>
      </c>
      <c r="M1391" s="35">
        <v>0.27300000000000002</v>
      </c>
      <c r="N1391" s="50">
        <v>3.8809999999999998</v>
      </c>
      <c r="O1391" s="50">
        <v>6.8</v>
      </c>
      <c r="P1391" s="50"/>
      <c r="Q1391" s="36">
        <f t="shared" si="593"/>
        <v>10.953999999999999</v>
      </c>
      <c r="R1391" s="317"/>
    </row>
    <row r="1392" spans="1:18" s="12" customFormat="1" ht="38.25">
      <c r="A1392" s="496"/>
      <c r="B1392" s="480"/>
      <c r="C1392" s="492"/>
      <c r="D1392" s="492"/>
      <c r="E1392" s="480"/>
      <c r="F1392" s="480"/>
      <c r="G1392" s="480"/>
      <c r="H1392" s="486"/>
      <c r="I1392" s="59" t="s">
        <v>390</v>
      </c>
      <c r="J1392" s="314"/>
      <c r="K1392" s="63" t="s">
        <v>66</v>
      </c>
      <c r="L1392" s="36">
        <f>L1393</f>
        <v>0</v>
      </c>
      <c r="M1392" s="36">
        <f t="shared" ref="M1392:O1392" si="604">M1393</f>
        <v>20.471</v>
      </c>
      <c r="N1392" s="36">
        <f t="shared" si="604"/>
        <v>25.751999999999999</v>
      </c>
      <c r="O1392" s="36">
        <f t="shared" si="604"/>
        <v>0</v>
      </c>
      <c r="P1392" s="36"/>
      <c r="Q1392" s="36">
        <f t="shared" si="593"/>
        <v>46.222999999999999</v>
      </c>
      <c r="R1392" s="317"/>
    </row>
    <row r="1393" spans="1:18" s="12" customFormat="1" ht="15">
      <c r="A1393" s="498"/>
      <c r="B1393" s="481"/>
      <c r="C1393" s="492"/>
      <c r="D1393" s="492"/>
      <c r="E1393" s="480"/>
      <c r="F1393" s="480"/>
      <c r="G1393" s="480"/>
      <c r="H1393" s="486"/>
      <c r="I1393" s="163" t="s">
        <v>16</v>
      </c>
      <c r="J1393" s="314"/>
      <c r="K1393" s="61" t="s">
        <v>12</v>
      </c>
      <c r="L1393" s="35">
        <v>0</v>
      </c>
      <c r="M1393" s="35">
        <v>20.471</v>
      </c>
      <c r="N1393" s="50">
        <v>25.751999999999999</v>
      </c>
      <c r="O1393" s="35">
        <v>0</v>
      </c>
      <c r="P1393" s="35"/>
      <c r="Q1393" s="36">
        <f t="shared" si="593"/>
        <v>46.222999999999999</v>
      </c>
      <c r="R1393" s="317"/>
    </row>
    <row r="1394" spans="1:18" s="12" customFormat="1" ht="15">
      <c r="A1394" s="495">
        <v>16</v>
      </c>
      <c r="B1394" s="479" t="s">
        <v>392</v>
      </c>
      <c r="C1394" s="492"/>
      <c r="D1394" s="492"/>
      <c r="E1394" s="480"/>
      <c r="F1394" s="480"/>
      <c r="G1394" s="480"/>
      <c r="H1394" s="486"/>
      <c r="I1394" s="201" t="s">
        <v>13</v>
      </c>
      <c r="J1394" s="314"/>
      <c r="K1394" s="142"/>
      <c r="L1394" s="15">
        <f>L1395</f>
        <v>0</v>
      </c>
      <c r="M1394" s="15">
        <f t="shared" ref="M1394:O1394" si="605">M1395</f>
        <v>24.527999999999999</v>
      </c>
      <c r="N1394" s="15">
        <f t="shared" si="605"/>
        <v>96.471000000000004</v>
      </c>
      <c r="O1394" s="15">
        <f t="shared" si="605"/>
        <v>121.56599999999999</v>
      </c>
      <c r="P1394" s="15"/>
      <c r="Q1394" s="15">
        <f t="shared" si="593"/>
        <v>242.56499999999997</v>
      </c>
      <c r="R1394" s="317"/>
    </row>
    <row r="1395" spans="1:18" s="12" customFormat="1" ht="38.25">
      <c r="A1395" s="496"/>
      <c r="B1395" s="480"/>
      <c r="C1395" s="492"/>
      <c r="D1395" s="492"/>
      <c r="E1395" s="480"/>
      <c r="F1395" s="480"/>
      <c r="G1395" s="480"/>
      <c r="H1395" s="486"/>
      <c r="I1395" s="38" t="s">
        <v>193</v>
      </c>
      <c r="J1395" s="314"/>
      <c r="K1395" s="63" t="s">
        <v>192</v>
      </c>
      <c r="L1395" s="36">
        <f>L1396+L1400+L1402+L1404+L1406+L1408</f>
        <v>0</v>
      </c>
      <c r="M1395" s="36">
        <f t="shared" ref="M1395:O1395" si="606">M1396+M1400+M1402+M1404+M1406+M1408</f>
        <v>24.527999999999999</v>
      </c>
      <c r="N1395" s="36">
        <f t="shared" si="606"/>
        <v>96.471000000000004</v>
      </c>
      <c r="O1395" s="36">
        <f t="shared" si="606"/>
        <v>121.56599999999999</v>
      </c>
      <c r="P1395" s="36"/>
      <c r="Q1395" s="36">
        <f t="shared" si="593"/>
        <v>242.56499999999997</v>
      </c>
      <c r="R1395" s="317"/>
    </row>
    <row r="1396" spans="1:18" s="12" customFormat="1" ht="51">
      <c r="A1396" s="496"/>
      <c r="B1396" s="480"/>
      <c r="C1396" s="492"/>
      <c r="D1396" s="492"/>
      <c r="E1396" s="480"/>
      <c r="F1396" s="480"/>
      <c r="G1396" s="480"/>
      <c r="H1396" s="486"/>
      <c r="I1396" s="34" t="s">
        <v>121</v>
      </c>
      <c r="J1396" s="314"/>
      <c r="K1396" s="58" t="s">
        <v>10</v>
      </c>
      <c r="L1396" s="36">
        <f>L1397+L1398+L1399</f>
        <v>0</v>
      </c>
      <c r="M1396" s="36">
        <f t="shared" ref="M1396:O1396" si="607">M1397+M1398+M1399</f>
        <v>16.067</v>
      </c>
      <c r="N1396" s="36">
        <f t="shared" si="607"/>
        <v>76.435999999999993</v>
      </c>
      <c r="O1396" s="36">
        <f t="shared" si="607"/>
        <v>84.003</v>
      </c>
      <c r="P1396" s="36"/>
      <c r="Q1396" s="36">
        <f t="shared" si="593"/>
        <v>176.506</v>
      </c>
      <c r="R1396" s="317"/>
    </row>
    <row r="1397" spans="1:18" s="12" customFormat="1" ht="15">
      <c r="A1397" s="496"/>
      <c r="B1397" s="480"/>
      <c r="C1397" s="492"/>
      <c r="D1397" s="492"/>
      <c r="E1397" s="480"/>
      <c r="F1397" s="480"/>
      <c r="G1397" s="480"/>
      <c r="H1397" s="486"/>
      <c r="I1397" s="163" t="s">
        <v>16</v>
      </c>
      <c r="J1397" s="314"/>
      <c r="K1397" s="318" t="s">
        <v>12</v>
      </c>
      <c r="L1397" s="35">
        <v>0</v>
      </c>
      <c r="M1397" s="35">
        <v>15.579000000000001</v>
      </c>
      <c r="N1397" s="50">
        <v>75.135999999999996</v>
      </c>
      <c r="O1397" s="50">
        <v>84.003</v>
      </c>
      <c r="P1397" s="50"/>
      <c r="Q1397" s="36">
        <f t="shared" si="593"/>
        <v>174.71800000000002</v>
      </c>
      <c r="R1397" s="317"/>
    </row>
    <row r="1398" spans="1:18" s="12" customFormat="1" ht="38.25">
      <c r="A1398" s="496"/>
      <c r="B1398" s="480"/>
      <c r="C1398" s="492"/>
      <c r="D1398" s="492"/>
      <c r="E1398" s="480"/>
      <c r="F1398" s="480"/>
      <c r="G1398" s="480"/>
      <c r="H1398" s="486"/>
      <c r="I1398" s="46" t="s">
        <v>194</v>
      </c>
      <c r="J1398" s="314"/>
      <c r="K1398" s="61" t="s">
        <v>127</v>
      </c>
      <c r="L1398" s="35">
        <v>0</v>
      </c>
      <c r="M1398" s="35">
        <v>0</v>
      </c>
      <c r="N1398" s="35">
        <v>1.3</v>
      </c>
      <c r="O1398" s="35">
        <v>0</v>
      </c>
      <c r="P1398" s="35"/>
      <c r="Q1398" s="36">
        <f t="shared" si="593"/>
        <v>1.3</v>
      </c>
      <c r="R1398" s="317"/>
    </row>
    <row r="1399" spans="1:18" s="12" customFormat="1" ht="38.25">
      <c r="A1399" s="496"/>
      <c r="B1399" s="480"/>
      <c r="C1399" s="492"/>
      <c r="D1399" s="492"/>
      <c r="E1399" s="480"/>
      <c r="F1399" s="480"/>
      <c r="G1399" s="480"/>
      <c r="H1399" s="486"/>
      <c r="I1399" s="117" t="s">
        <v>18</v>
      </c>
      <c r="J1399" s="326"/>
      <c r="K1399" s="61" t="s">
        <v>17</v>
      </c>
      <c r="L1399" s="35">
        <v>0</v>
      </c>
      <c r="M1399" s="35">
        <v>0.48799999999999999</v>
      </c>
      <c r="N1399" s="35">
        <v>0</v>
      </c>
      <c r="O1399" s="35">
        <v>0</v>
      </c>
      <c r="P1399" s="35"/>
      <c r="Q1399" s="36">
        <f t="shared" si="593"/>
        <v>0.48799999999999999</v>
      </c>
      <c r="R1399" s="329"/>
    </row>
    <row r="1400" spans="1:18" s="12" customFormat="1" ht="25.5">
      <c r="A1400" s="496"/>
      <c r="B1400" s="480"/>
      <c r="C1400" s="492"/>
      <c r="D1400" s="492"/>
      <c r="E1400" s="480"/>
      <c r="F1400" s="480"/>
      <c r="G1400" s="480"/>
      <c r="H1400" s="486"/>
      <c r="I1400" s="59" t="s">
        <v>122</v>
      </c>
      <c r="J1400" s="314"/>
      <c r="K1400" s="51" t="s">
        <v>44</v>
      </c>
      <c r="L1400" s="36">
        <f>L1401</f>
        <v>0</v>
      </c>
      <c r="M1400" s="36">
        <f t="shared" ref="M1400:O1400" si="608">M1401</f>
        <v>1.0720000000000001</v>
      </c>
      <c r="N1400" s="36">
        <f t="shared" si="608"/>
        <v>8.7479999999999993</v>
      </c>
      <c r="O1400" s="36">
        <f t="shared" si="608"/>
        <v>20.292999999999999</v>
      </c>
      <c r="P1400" s="36"/>
      <c r="Q1400" s="36">
        <f t="shared" si="593"/>
        <v>30.112999999999996</v>
      </c>
      <c r="R1400" s="317"/>
    </row>
    <row r="1401" spans="1:18" s="12" customFormat="1" ht="15">
      <c r="A1401" s="496"/>
      <c r="B1401" s="480"/>
      <c r="C1401" s="492"/>
      <c r="D1401" s="492"/>
      <c r="E1401" s="480"/>
      <c r="F1401" s="480"/>
      <c r="G1401" s="480"/>
      <c r="H1401" s="486"/>
      <c r="I1401" s="163" t="s">
        <v>16</v>
      </c>
      <c r="J1401" s="314"/>
      <c r="K1401" s="318" t="s">
        <v>12</v>
      </c>
      <c r="L1401" s="35">
        <v>0</v>
      </c>
      <c r="M1401" s="35">
        <v>1.0720000000000001</v>
      </c>
      <c r="N1401" s="50">
        <v>8.7479999999999993</v>
      </c>
      <c r="O1401" s="50">
        <v>20.292999999999999</v>
      </c>
      <c r="P1401" s="50"/>
      <c r="Q1401" s="36">
        <f t="shared" si="593"/>
        <v>30.112999999999996</v>
      </c>
      <c r="R1401" s="317"/>
    </row>
    <row r="1402" spans="1:18" s="12" customFormat="1" ht="25.5">
      <c r="A1402" s="496"/>
      <c r="B1402" s="480"/>
      <c r="C1402" s="492"/>
      <c r="D1402" s="492"/>
      <c r="E1402" s="480"/>
      <c r="F1402" s="480"/>
      <c r="G1402" s="480"/>
      <c r="H1402" s="486"/>
      <c r="I1402" s="59" t="s">
        <v>123</v>
      </c>
      <c r="J1402" s="314"/>
      <c r="K1402" s="51" t="s">
        <v>40</v>
      </c>
      <c r="L1402" s="36">
        <f>L1403</f>
        <v>0</v>
      </c>
      <c r="M1402" s="36">
        <f t="shared" ref="M1402:O1402" si="609">M1403</f>
        <v>0.89900000000000002</v>
      </c>
      <c r="N1402" s="36">
        <f t="shared" si="609"/>
        <v>2.468</v>
      </c>
      <c r="O1402" s="36">
        <f t="shared" si="609"/>
        <v>4</v>
      </c>
      <c r="P1402" s="36"/>
      <c r="Q1402" s="36">
        <f t="shared" si="593"/>
        <v>7.367</v>
      </c>
      <c r="R1402" s="317"/>
    </row>
    <row r="1403" spans="1:18" s="12" customFormat="1" ht="15">
      <c r="A1403" s="496"/>
      <c r="B1403" s="480"/>
      <c r="C1403" s="492"/>
      <c r="D1403" s="492"/>
      <c r="E1403" s="480"/>
      <c r="F1403" s="480"/>
      <c r="G1403" s="480"/>
      <c r="H1403" s="486"/>
      <c r="I1403" s="163" t="s">
        <v>16</v>
      </c>
      <c r="J1403" s="314"/>
      <c r="K1403" s="318" t="s">
        <v>12</v>
      </c>
      <c r="L1403" s="35">
        <v>0</v>
      </c>
      <c r="M1403" s="35">
        <v>0.89900000000000002</v>
      </c>
      <c r="N1403" s="50">
        <v>2.468</v>
      </c>
      <c r="O1403" s="50">
        <v>4</v>
      </c>
      <c r="P1403" s="50"/>
      <c r="Q1403" s="36">
        <f t="shared" si="593"/>
        <v>7.367</v>
      </c>
      <c r="R1403" s="317"/>
    </row>
    <row r="1404" spans="1:18" s="12" customFormat="1" ht="25.5">
      <c r="A1404" s="496"/>
      <c r="B1404" s="480"/>
      <c r="C1404" s="492"/>
      <c r="D1404" s="492"/>
      <c r="E1404" s="480"/>
      <c r="F1404" s="480"/>
      <c r="G1404" s="480"/>
      <c r="H1404" s="486"/>
      <c r="I1404" s="59" t="s">
        <v>124</v>
      </c>
      <c r="J1404" s="314"/>
      <c r="K1404" s="58" t="s">
        <v>11</v>
      </c>
      <c r="L1404" s="36">
        <f>L1405</f>
        <v>0</v>
      </c>
      <c r="M1404" s="36">
        <f t="shared" ref="M1404:O1404" si="610">M1405</f>
        <v>4.2859999999999996</v>
      </c>
      <c r="N1404" s="36">
        <f t="shared" si="610"/>
        <v>6.423</v>
      </c>
      <c r="O1404" s="36">
        <f t="shared" si="610"/>
        <v>11.17</v>
      </c>
      <c r="P1404" s="36"/>
      <c r="Q1404" s="36">
        <f t="shared" si="593"/>
        <v>21.878999999999998</v>
      </c>
      <c r="R1404" s="317"/>
    </row>
    <row r="1405" spans="1:18" s="12" customFormat="1" ht="15">
      <c r="A1405" s="496"/>
      <c r="B1405" s="480"/>
      <c r="C1405" s="492"/>
      <c r="D1405" s="492"/>
      <c r="E1405" s="480"/>
      <c r="F1405" s="480"/>
      <c r="G1405" s="480"/>
      <c r="H1405" s="486"/>
      <c r="I1405" s="163" t="s">
        <v>16</v>
      </c>
      <c r="J1405" s="314"/>
      <c r="K1405" s="318" t="s">
        <v>12</v>
      </c>
      <c r="L1405" s="35">
        <v>0</v>
      </c>
      <c r="M1405" s="35">
        <v>4.2859999999999996</v>
      </c>
      <c r="N1405" s="50">
        <v>6.423</v>
      </c>
      <c r="O1405" s="50">
        <v>11.17</v>
      </c>
      <c r="P1405" s="50"/>
      <c r="Q1405" s="36">
        <f t="shared" si="593"/>
        <v>21.878999999999998</v>
      </c>
      <c r="R1405" s="317"/>
    </row>
    <row r="1406" spans="1:18" s="12" customFormat="1" ht="25.5">
      <c r="A1406" s="496"/>
      <c r="B1406" s="480"/>
      <c r="C1406" s="492"/>
      <c r="D1406" s="492"/>
      <c r="E1406" s="480"/>
      <c r="F1406" s="480"/>
      <c r="G1406" s="480"/>
      <c r="H1406" s="486"/>
      <c r="I1406" s="59" t="s">
        <v>196</v>
      </c>
      <c r="J1406" s="314"/>
      <c r="K1406" s="51" t="s">
        <v>47</v>
      </c>
      <c r="L1406" s="36">
        <f>L1407</f>
        <v>0</v>
      </c>
      <c r="M1406" s="36">
        <f t="shared" ref="M1406:O1406" si="611">M1407</f>
        <v>0</v>
      </c>
      <c r="N1406" s="36">
        <f t="shared" si="611"/>
        <v>2.3959999999999999</v>
      </c>
      <c r="O1406" s="36">
        <f t="shared" si="611"/>
        <v>2.1</v>
      </c>
      <c r="P1406" s="36"/>
      <c r="Q1406" s="36">
        <f t="shared" si="593"/>
        <v>4.4960000000000004</v>
      </c>
      <c r="R1406" s="317"/>
    </row>
    <row r="1407" spans="1:18" s="12" customFormat="1" ht="15">
      <c r="A1407" s="496"/>
      <c r="B1407" s="480"/>
      <c r="C1407" s="492"/>
      <c r="D1407" s="492"/>
      <c r="E1407" s="480"/>
      <c r="F1407" s="480"/>
      <c r="G1407" s="480"/>
      <c r="H1407" s="486"/>
      <c r="I1407" s="163" t="s">
        <v>16</v>
      </c>
      <c r="J1407" s="314"/>
      <c r="K1407" s="61" t="s">
        <v>12</v>
      </c>
      <c r="L1407" s="35">
        <v>0</v>
      </c>
      <c r="M1407" s="35">
        <v>0</v>
      </c>
      <c r="N1407" s="50">
        <v>2.3959999999999999</v>
      </c>
      <c r="O1407" s="50">
        <v>2.1</v>
      </c>
      <c r="P1407" s="50"/>
      <c r="Q1407" s="36">
        <f t="shared" si="593"/>
        <v>4.4960000000000004</v>
      </c>
      <c r="R1407" s="317"/>
    </row>
    <row r="1408" spans="1:18" s="12" customFormat="1" ht="38.25">
      <c r="A1408" s="326"/>
      <c r="B1408" s="327"/>
      <c r="C1408" s="492"/>
      <c r="D1408" s="492"/>
      <c r="E1408" s="480"/>
      <c r="F1408" s="480"/>
      <c r="G1408" s="480"/>
      <c r="H1408" s="486"/>
      <c r="I1408" s="59" t="s">
        <v>390</v>
      </c>
      <c r="J1408" s="326"/>
      <c r="K1408" s="63" t="s">
        <v>66</v>
      </c>
      <c r="L1408" s="36">
        <f>L1409</f>
        <v>0</v>
      </c>
      <c r="M1408" s="36">
        <f t="shared" ref="M1408:O1408" si="612">M1409</f>
        <v>2.2040000000000002</v>
      </c>
      <c r="N1408" s="36">
        <f t="shared" si="612"/>
        <v>0</v>
      </c>
      <c r="O1408" s="36">
        <f t="shared" si="612"/>
        <v>0</v>
      </c>
      <c r="P1408" s="36"/>
      <c r="Q1408" s="36">
        <f t="shared" ref="Q1408:Q1409" si="613">O1408+N1408+M1408+L1408</f>
        <v>2.2040000000000002</v>
      </c>
      <c r="R1408" s="329"/>
    </row>
    <row r="1409" spans="1:21" s="12" customFormat="1" ht="15">
      <c r="A1409" s="326"/>
      <c r="B1409" s="327"/>
      <c r="C1409" s="492"/>
      <c r="D1409" s="492"/>
      <c r="E1409" s="480"/>
      <c r="F1409" s="480"/>
      <c r="G1409" s="480"/>
      <c r="H1409" s="486"/>
      <c r="I1409" s="163" t="s">
        <v>16</v>
      </c>
      <c r="J1409" s="326"/>
      <c r="K1409" s="61" t="s">
        <v>12</v>
      </c>
      <c r="L1409" s="35">
        <v>0</v>
      </c>
      <c r="M1409" s="35">
        <v>2.2040000000000002</v>
      </c>
      <c r="N1409" s="50">
        <v>0</v>
      </c>
      <c r="O1409" s="35">
        <v>0</v>
      </c>
      <c r="P1409" s="35"/>
      <c r="Q1409" s="36">
        <f t="shared" si="613"/>
        <v>2.2040000000000002</v>
      </c>
      <c r="R1409" s="329"/>
      <c r="S1409" s="19"/>
      <c r="T1409" s="19"/>
      <c r="U1409" s="19"/>
    </row>
    <row r="1410" spans="1:21" s="12" customFormat="1" ht="15" customHeight="1">
      <c r="A1410" s="495">
        <v>18</v>
      </c>
      <c r="B1410" s="479" t="s">
        <v>332</v>
      </c>
      <c r="C1410" s="492"/>
      <c r="D1410" s="492"/>
      <c r="E1410" s="480"/>
      <c r="F1410" s="480"/>
      <c r="G1410" s="480"/>
      <c r="H1410" s="486"/>
      <c r="I1410" s="201" t="s">
        <v>13</v>
      </c>
      <c r="J1410" s="495">
        <v>451</v>
      </c>
      <c r="K1410" s="10"/>
      <c r="L1410" s="203">
        <f>L1411</f>
        <v>0</v>
      </c>
      <c r="M1410" s="203">
        <f>M1411</f>
        <v>400.81799999999998</v>
      </c>
      <c r="N1410" s="203">
        <f t="shared" ref="N1410:O1410" si="614">N1411</f>
        <v>1579.26</v>
      </c>
      <c r="O1410" s="203">
        <f t="shared" si="614"/>
        <v>1796.4749999999999</v>
      </c>
      <c r="P1410" s="203"/>
      <c r="Q1410" s="15">
        <f t="shared" si="593"/>
        <v>3776.5529999999999</v>
      </c>
      <c r="R1410" s="317"/>
    </row>
    <row r="1411" spans="1:21" s="19" customFormat="1" ht="38.25">
      <c r="A1411" s="496"/>
      <c r="B1411" s="480"/>
      <c r="C1411" s="492"/>
      <c r="D1411" s="492"/>
      <c r="E1411" s="480"/>
      <c r="F1411" s="480"/>
      <c r="G1411" s="480"/>
      <c r="H1411" s="486"/>
      <c r="I1411" s="38" t="s">
        <v>198</v>
      </c>
      <c r="J1411" s="496"/>
      <c r="K1411" s="51" t="s">
        <v>197</v>
      </c>
      <c r="L1411" s="56">
        <f t="shared" ref="L1411:N1411" si="615">L1412+L1416+L1420+L1422+L1424+L1427+L1437+L1430+L1435</f>
        <v>0</v>
      </c>
      <c r="M1411" s="56">
        <f>M1412+M1416+M1420+M1422+M1424+M1427+M1437+M1430+M1435</f>
        <v>400.81799999999998</v>
      </c>
      <c r="N1411" s="56">
        <f t="shared" si="615"/>
        <v>1579.26</v>
      </c>
      <c r="O1411" s="56">
        <f>O1412+O1416+O1420+O1422+O1424+O1427+O1437+O1430+O1435</f>
        <v>1796.4749999999999</v>
      </c>
      <c r="P1411" s="56"/>
      <c r="Q1411" s="56">
        <f t="shared" ref="Q1411" si="616">Q1412+Q1416+Q1420+Q1422+Q1424+Q1427+Q1437+Q1430+Q1435</f>
        <v>3776.5530000000003</v>
      </c>
      <c r="R1411" s="37"/>
      <c r="S1411" s="12"/>
      <c r="T1411" s="12"/>
      <c r="U1411" s="12"/>
    </row>
    <row r="1412" spans="1:21" s="12" customFormat="1" ht="78.75" customHeight="1">
      <c r="A1412" s="496"/>
      <c r="B1412" s="480"/>
      <c r="C1412" s="492"/>
      <c r="D1412" s="492"/>
      <c r="E1412" s="480"/>
      <c r="F1412" s="480"/>
      <c r="G1412" s="480"/>
      <c r="H1412" s="486"/>
      <c r="I1412" s="34" t="s">
        <v>129</v>
      </c>
      <c r="J1412" s="496"/>
      <c r="K1412" s="51" t="s">
        <v>10</v>
      </c>
      <c r="L1412" s="53">
        <f>L1413+L1414+L1415</f>
        <v>0</v>
      </c>
      <c r="M1412" s="53">
        <f t="shared" ref="M1412:O1412" si="617">M1413+M1414+M1415</f>
        <v>56.230000000000004</v>
      </c>
      <c r="N1412" s="53">
        <f t="shared" si="617"/>
        <v>128.041</v>
      </c>
      <c r="O1412" s="53">
        <f t="shared" si="617"/>
        <v>138.87100000000001</v>
      </c>
      <c r="P1412" s="53"/>
      <c r="Q1412" s="36">
        <f t="shared" ref="Q1412:Q1438" si="618">O1412+N1412+M1412+L1412</f>
        <v>323.14200000000005</v>
      </c>
      <c r="R1412" s="317"/>
    </row>
    <row r="1413" spans="1:21" s="12" customFormat="1" ht="15">
      <c r="A1413" s="496"/>
      <c r="B1413" s="480"/>
      <c r="C1413" s="492"/>
      <c r="D1413" s="492"/>
      <c r="E1413" s="480"/>
      <c r="F1413" s="480"/>
      <c r="G1413" s="480"/>
      <c r="H1413" s="486"/>
      <c r="I1413" s="46" t="s">
        <v>16</v>
      </c>
      <c r="J1413" s="496"/>
      <c r="K1413" s="61" t="s">
        <v>12</v>
      </c>
      <c r="L1413" s="194">
        <v>0</v>
      </c>
      <c r="M1413" s="194">
        <v>21.968</v>
      </c>
      <c r="N1413" s="318">
        <v>128.041</v>
      </c>
      <c r="O1413" s="50">
        <v>138.87100000000001</v>
      </c>
      <c r="P1413" s="50"/>
      <c r="Q1413" s="36">
        <f t="shared" si="618"/>
        <v>288.88000000000005</v>
      </c>
      <c r="R1413" s="317"/>
    </row>
    <row r="1414" spans="1:21" s="12" customFormat="1" ht="51">
      <c r="A1414" s="496"/>
      <c r="B1414" s="480"/>
      <c r="C1414" s="492"/>
      <c r="D1414" s="492"/>
      <c r="E1414" s="480"/>
      <c r="F1414" s="480"/>
      <c r="G1414" s="480"/>
      <c r="H1414" s="486"/>
      <c r="I1414" s="46" t="s">
        <v>645</v>
      </c>
      <c r="J1414" s="496"/>
      <c r="K1414" s="325" t="s">
        <v>644</v>
      </c>
      <c r="L1414" s="195">
        <v>0</v>
      </c>
      <c r="M1414" s="195">
        <v>33.543999999999997</v>
      </c>
      <c r="N1414" s="195">
        <v>0</v>
      </c>
      <c r="O1414" s="195">
        <v>0</v>
      </c>
      <c r="P1414" s="195"/>
      <c r="Q1414" s="36">
        <f t="shared" si="618"/>
        <v>33.543999999999997</v>
      </c>
      <c r="R1414" s="324"/>
    </row>
    <row r="1415" spans="1:21" s="12" customFormat="1" ht="38.25">
      <c r="A1415" s="496"/>
      <c r="B1415" s="480"/>
      <c r="C1415" s="492"/>
      <c r="D1415" s="492"/>
      <c r="E1415" s="480"/>
      <c r="F1415" s="480"/>
      <c r="G1415" s="480"/>
      <c r="H1415" s="486"/>
      <c r="I1415" s="46" t="s">
        <v>18</v>
      </c>
      <c r="J1415" s="496"/>
      <c r="K1415" s="325" t="s">
        <v>17</v>
      </c>
      <c r="L1415" s="195">
        <v>0</v>
      </c>
      <c r="M1415" s="195">
        <v>0.71799999999999997</v>
      </c>
      <c r="N1415" s="195">
        <v>0</v>
      </c>
      <c r="O1415" s="195">
        <v>0</v>
      </c>
      <c r="P1415" s="195"/>
      <c r="Q1415" s="36">
        <f t="shared" si="618"/>
        <v>0.71799999999999997</v>
      </c>
      <c r="R1415" s="324"/>
    </row>
    <row r="1416" spans="1:21" s="12" customFormat="1" ht="25.5">
      <c r="A1416" s="496"/>
      <c r="B1416" s="480"/>
      <c r="C1416" s="492"/>
      <c r="D1416" s="492"/>
      <c r="E1416" s="480"/>
      <c r="F1416" s="480"/>
      <c r="G1416" s="480"/>
      <c r="H1416" s="486"/>
      <c r="I1416" s="59" t="s">
        <v>130</v>
      </c>
      <c r="J1416" s="496"/>
      <c r="K1416" s="71" t="s">
        <v>27</v>
      </c>
      <c r="L1416" s="53">
        <f>L1418+L1419+L1417</f>
        <v>0</v>
      </c>
      <c r="M1416" s="53">
        <f t="shared" ref="M1416:O1416" si="619">M1418+M1419+M1417</f>
        <v>183.887</v>
      </c>
      <c r="N1416" s="53">
        <f t="shared" si="619"/>
        <v>513.82400000000007</v>
      </c>
      <c r="O1416" s="53">
        <f t="shared" si="619"/>
        <v>492.00900000000001</v>
      </c>
      <c r="P1416" s="53"/>
      <c r="Q1416" s="36">
        <f t="shared" si="618"/>
        <v>1189.72</v>
      </c>
      <c r="R1416" s="317"/>
    </row>
    <row r="1417" spans="1:21" s="12" customFormat="1" ht="25.5">
      <c r="A1417" s="496"/>
      <c r="B1417" s="480"/>
      <c r="C1417" s="492"/>
      <c r="D1417" s="492"/>
      <c r="E1417" s="480"/>
      <c r="F1417" s="480"/>
      <c r="G1417" s="480"/>
      <c r="H1417" s="486"/>
      <c r="I1417" s="179" t="s">
        <v>23</v>
      </c>
      <c r="J1417" s="496"/>
      <c r="K1417" s="325" t="s">
        <v>11</v>
      </c>
      <c r="L1417" s="50">
        <v>0</v>
      </c>
      <c r="M1417" s="50">
        <v>152.696</v>
      </c>
      <c r="N1417" s="50">
        <v>0</v>
      </c>
      <c r="O1417" s="50">
        <v>0</v>
      </c>
      <c r="P1417" s="50"/>
      <c r="Q1417" s="36">
        <f t="shared" si="618"/>
        <v>152.696</v>
      </c>
      <c r="R1417" s="324"/>
      <c r="S1417" s="19"/>
      <c r="T1417" s="19"/>
      <c r="U1417" s="19"/>
    </row>
    <row r="1418" spans="1:21" s="12" customFormat="1" ht="15">
      <c r="A1418" s="496"/>
      <c r="B1418" s="480"/>
      <c r="C1418" s="492"/>
      <c r="D1418" s="492"/>
      <c r="E1418" s="480"/>
      <c r="F1418" s="480"/>
      <c r="G1418" s="480"/>
      <c r="H1418" s="486"/>
      <c r="I1418" s="163" t="s">
        <v>16</v>
      </c>
      <c r="J1418" s="496"/>
      <c r="K1418" s="61" t="s">
        <v>12</v>
      </c>
      <c r="L1418" s="194">
        <v>0</v>
      </c>
      <c r="M1418" s="194">
        <v>31.190999999999999</v>
      </c>
      <c r="N1418" s="57">
        <v>1.647</v>
      </c>
      <c r="O1418" s="50">
        <v>4.093</v>
      </c>
      <c r="P1418" s="50"/>
      <c r="Q1418" s="36">
        <f t="shared" si="618"/>
        <v>36.930999999999997</v>
      </c>
      <c r="R1418" s="317"/>
    </row>
    <row r="1419" spans="1:21" s="19" customFormat="1" ht="25.5">
      <c r="A1419" s="496"/>
      <c r="B1419" s="480"/>
      <c r="C1419" s="492"/>
      <c r="D1419" s="492"/>
      <c r="E1419" s="480"/>
      <c r="F1419" s="480"/>
      <c r="G1419" s="480"/>
      <c r="H1419" s="486"/>
      <c r="I1419" s="163" t="s">
        <v>29</v>
      </c>
      <c r="J1419" s="496"/>
      <c r="K1419" s="61" t="s">
        <v>35</v>
      </c>
      <c r="L1419" s="195">
        <v>0</v>
      </c>
      <c r="M1419" s="195">
        <v>0</v>
      </c>
      <c r="N1419" s="80">
        <v>512.17700000000002</v>
      </c>
      <c r="O1419" s="50">
        <v>487.916</v>
      </c>
      <c r="P1419" s="50"/>
      <c r="Q1419" s="36">
        <f t="shared" si="618"/>
        <v>1000.0930000000001</v>
      </c>
      <c r="R1419" s="37"/>
      <c r="S1419" s="12"/>
      <c r="T1419" s="12"/>
      <c r="U1419" s="12"/>
    </row>
    <row r="1420" spans="1:21" s="12" customFormat="1" ht="15">
      <c r="A1420" s="496"/>
      <c r="B1420" s="480"/>
      <c r="C1420" s="492"/>
      <c r="D1420" s="492"/>
      <c r="E1420" s="480"/>
      <c r="F1420" s="480"/>
      <c r="G1420" s="480"/>
      <c r="H1420" s="486"/>
      <c r="I1420" s="59" t="s">
        <v>350</v>
      </c>
      <c r="J1420" s="496"/>
      <c r="K1420" s="51" t="s">
        <v>38</v>
      </c>
      <c r="L1420" s="53">
        <f t="shared" ref="L1420:M1420" si="620">L1421</f>
        <v>0</v>
      </c>
      <c r="M1420" s="53">
        <f t="shared" si="620"/>
        <v>0</v>
      </c>
      <c r="N1420" s="53">
        <f>N1421</f>
        <v>0.1</v>
      </c>
      <c r="O1420" s="53">
        <f>O1421</f>
        <v>4.7720000000000002</v>
      </c>
      <c r="P1420" s="53"/>
      <c r="Q1420" s="36">
        <f t="shared" si="618"/>
        <v>4.8719999999999999</v>
      </c>
      <c r="R1420" s="317"/>
    </row>
    <row r="1421" spans="1:21" s="12" customFormat="1" ht="15">
      <c r="A1421" s="496"/>
      <c r="B1421" s="480"/>
      <c r="C1421" s="492"/>
      <c r="D1421" s="492"/>
      <c r="E1421" s="480"/>
      <c r="F1421" s="480"/>
      <c r="G1421" s="480"/>
      <c r="H1421" s="486"/>
      <c r="I1421" s="163" t="s">
        <v>16</v>
      </c>
      <c r="J1421" s="496"/>
      <c r="K1421" s="61" t="s">
        <v>12</v>
      </c>
      <c r="L1421" s="195">
        <v>0</v>
      </c>
      <c r="M1421" s="195">
        <v>0</v>
      </c>
      <c r="N1421" s="192">
        <v>0.1</v>
      </c>
      <c r="O1421" s="50">
        <v>4.7720000000000002</v>
      </c>
      <c r="P1421" s="50"/>
      <c r="Q1421" s="36">
        <f t="shared" si="618"/>
        <v>4.8719999999999999</v>
      </c>
      <c r="R1421" s="317"/>
    </row>
    <row r="1422" spans="1:21" s="12" customFormat="1" ht="51">
      <c r="A1422" s="496"/>
      <c r="B1422" s="480"/>
      <c r="C1422" s="492"/>
      <c r="D1422" s="492"/>
      <c r="E1422" s="480"/>
      <c r="F1422" s="480"/>
      <c r="G1422" s="480"/>
      <c r="H1422" s="486"/>
      <c r="I1422" s="59" t="s">
        <v>50</v>
      </c>
      <c r="J1422" s="496"/>
      <c r="K1422" s="51" t="s">
        <v>39</v>
      </c>
      <c r="L1422" s="53">
        <f t="shared" ref="L1422:M1422" si="621">L1423</f>
        <v>0</v>
      </c>
      <c r="M1422" s="53">
        <f t="shared" si="621"/>
        <v>13.42</v>
      </c>
      <c r="N1422" s="53">
        <f>N1423</f>
        <v>135.29400000000001</v>
      </c>
      <c r="O1422" s="53">
        <f>O1423</f>
        <v>297.553</v>
      </c>
      <c r="P1422" s="53"/>
      <c r="Q1422" s="36">
        <f t="shared" si="618"/>
        <v>446.267</v>
      </c>
      <c r="R1422" s="37"/>
    </row>
    <row r="1423" spans="1:21" s="12" customFormat="1" ht="15">
      <c r="A1423" s="496"/>
      <c r="B1423" s="480"/>
      <c r="C1423" s="492"/>
      <c r="D1423" s="492"/>
      <c r="E1423" s="480"/>
      <c r="F1423" s="480"/>
      <c r="G1423" s="480"/>
      <c r="H1423" s="486"/>
      <c r="I1423" s="163" t="s">
        <v>16</v>
      </c>
      <c r="J1423" s="496"/>
      <c r="K1423" s="61" t="s">
        <v>12</v>
      </c>
      <c r="L1423" s="195">
        <v>0</v>
      </c>
      <c r="M1423" s="195">
        <v>13.42</v>
      </c>
      <c r="N1423" s="50">
        <v>135.29400000000001</v>
      </c>
      <c r="O1423" s="50">
        <v>297.553</v>
      </c>
      <c r="P1423" s="50"/>
      <c r="Q1423" s="36">
        <f t="shared" si="618"/>
        <v>446.267</v>
      </c>
      <c r="R1423" s="317"/>
    </row>
    <row r="1424" spans="1:21" s="12" customFormat="1" ht="38.25">
      <c r="A1424" s="496"/>
      <c r="B1424" s="480"/>
      <c r="C1424" s="492"/>
      <c r="D1424" s="492"/>
      <c r="E1424" s="480"/>
      <c r="F1424" s="480"/>
      <c r="G1424" s="480"/>
      <c r="H1424" s="486"/>
      <c r="I1424" s="59" t="s">
        <v>57</v>
      </c>
      <c r="J1424" s="496"/>
      <c r="K1424" s="51" t="s">
        <v>61</v>
      </c>
      <c r="L1424" s="52">
        <f>L1425+L1426</f>
        <v>0</v>
      </c>
      <c r="M1424" s="52">
        <f t="shared" ref="M1424:O1424" si="622">M1425+M1426</f>
        <v>3.4</v>
      </c>
      <c r="N1424" s="52">
        <f t="shared" si="622"/>
        <v>10.718</v>
      </c>
      <c r="O1424" s="52">
        <f t="shared" si="622"/>
        <v>12.092000000000001</v>
      </c>
      <c r="P1424" s="52"/>
      <c r="Q1424" s="36">
        <f t="shared" si="618"/>
        <v>26.21</v>
      </c>
      <c r="R1424" s="37"/>
    </row>
    <row r="1425" spans="1:21" s="12" customFormat="1" ht="15">
      <c r="A1425" s="496"/>
      <c r="B1425" s="480"/>
      <c r="C1425" s="492"/>
      <c r="D1425" s="492"/>
      <c r="E1425" s="480"/>
      <c r="F1425" s="480"/>
      <c r="G1425" s="480"/>
      <c r="H1425" s="486"/>
      <c r="I1425" s="163" t="s">
        <v>16</v>
      </c>
      <c r="J1425" s="496"/>
      <c r="K1425" s="61" t="s">
        <v>12</v>
      </c>
      <c r="L1425" s="195">
        <v>0</v>
      </c>
      <c r="M1425" s="195">
        <v>0</v>
      </c>
      <c r="N1425" s="50">
        <v>10.718</v>
      </c>
      <c r="O1425" s="50">
        <v>12.092000000000001</v>
      </c>
      <c r="P1425" s="50"/>
      <c r="Q1425" s="36">
        <f t="shared" si="618"/>
        <v>22.810000000000002</v>
      </c>
      <c r="R1425" s="317"/>
    </row>
    <row r="1426" spans="1:21" s="12" customFormat="1" ht="51">
      <c r="A1426" s="496"/>
      <c r="B1426" s="480"/>
      <c r="C1426" s="492"/>
      <c r="D1426" s="492"/>
      <c r="E1426" s="480"/>
      <c r="F1426" s="480"/>
      <c r="G1426" s="480"/>
      <c r="H1426" s="486"/>
      <c r="I1426" s="163" t="s">
        <v>645</v>
      </c>
      <c r="J1426" s="496"/>
      <c r="K1426" s="61" t="s">
        <v>644</v>
      </c>
      <c r="L1426" s="195">
        <v>0</v>
      </c>
      <c r="M1426" s="195">
        <v>3.4</v>
      </c>
      <c r="N1426" s="195">
        <v>0</v>
      </c>
      <c r="O1426" s="195">
        <v>0</v>
      </c>
      <c r="P1426" s="195"/>
      <c r="Q1426" s="36">
        <f t="shared" si="618"/>
        <v>3.4</v>
      </c>
      <c r="R1426" s="324"/>
    </row>
    <row r="1427" spans="1:21" s="12" customFormat="1" ht="51">
      <c r="A1427" s="496"/>
      <c r="B1427" s="480"/>
      <c r="C1427" s="492"/>
      <c r="D1427" s="492"/>
      <c r="E1427" s="480"/>
      <c r="F1427" s="480"/>
      <c r="G1427" s="480"/>
      <c r="H1427" s="486"/>
      <c r="I1427" s="59" t="s">
        <v>51</v>
      </c>
      <c r="J1427" s="496"/>
      <c r="K1427" s="51" t="s">
        <v>11</v>
      </c>
      <c r="L1427" s="52">
        <f>L1428+L1429</f>
        <v>0</v>
      </c>
      <c r="M1427" s="52">
        <f t="shared" ref="M1427:O1427" si="623">M1428+M1429</f>
        <v>0.78500000000000003</v>
      </c>
      <c r="N1427" s="52">
        <f t="shared" si="623"/>
        <v>0.28199999999999997</v>
      </c>
      <c r="O1427" s="52">
        <f t="shared" si="623"/>
        <v>1.2410000000000001</v>
      </c>
      <c r="P1427" s="52"/>
      <c r="Q1427" s="36">
        <f t="shared" si="618"/>
        <v>2.3080000000000003</v>
      </c>
      <c r="R1427" s="37"/>
    </row>
    <row r="1428" spans="1:21" s="12" customFormat="1" ht="15">
      <c r="A1428" s="496"/>
      <c r="B1428" s="480"/>
      <c r="C1428" s="492"/>
      <c r="D1428" s="492"/>
      <c r="E1428" s="480"/>
      <c r="F1428" s="480"/>
      <c r="G1428" s="480"/>
      <c r="H1428" s="486"/>
      <c r="I1428" s="163" t="s">
        <v>16</v>
      </c>
      <c r="J1428" s="496"/>
      <c r="K1428" s="61" t="s">
        <v>12</v>
      </c>
      <c r="L1428" s="195">
        <v>0</v>
      </c>
      <c r="M1428" s="195">
        <v>0</v>
      </c>
      <c r="N1428" s="50">
        <v>0.28199999999999997</v>
      </c>
      <c r="O1428" s="50">
        <v>1.2410000000000001</v>
      </c>
      <c r="P1428" s="50"/>
      <c r="Q1428" s="36">
        <f t="shared" si="618"/>
        <v>1.5230000000000001</v>
      </c>
      <c r="R1428" s="317"/>
    </row>
    <row r="1429" spans="1:21" s="12" customFormat="1" ht="51">
      <c r="A1429" s="496"/>
      <c r="B1429" s="480"/>
      <c r="C1429" s="492"/>
      <c r="D1429" s="492"/>
      <c r="E1429" s="480"/>
      <c r="F1429" s="480"/>
      <c r="G1429" s="480"/>
      <c r="H1429" s="486"/>
      <c r="I1429" s="163" t="s">
        <v>645</v>
      </c>
      <c r="J1429" s="496"/>
      <c r="K1429" s="61" t="s">
        <v>644</v>
      </c>
      <c r="L1429" s="195">
        <v>0</v>
      </c>
      <c r="M1429" s="195">
        <v>0.78500000000000003</v>
      </c>
      <c r="N1429" s="195">
        <v>0</v>
      </c>
      <c r="O1429" s="195">
        <v>0</v>
      </c>
      <c r="P1429" s="195"/>
      <c r="Q1429" s="36">
        <f t="shared" si="618"/>
        <v>0.78500000000000003</v>
      </c>
      <c r="R1429" s="324"/>
    </row>
    <row r="1430" spans="1:21" s="12" customFormat="1" ht="165.75">
      <c r="A1430" s="496"/>
      <c r="B1430" s="480"/>
      <c r="C1430" s="492"/>
      <c r="D1430" s="492"/>
      <c r="E1430" s="480"/>
      <c r="F1430" s="480"/>
      <c r="G1430" s="480"/>
      <c r="H1430" s="486"/>
      <c r="I1430" s="59" t="s">
        <v>403</v>
      </c>
      <c r="J1430" s="496"/>
      <c r="K1430" s="51" t="s">
        <v>53</v>
      </c>
      <c r="L1430" s="52">
        <f>L1432+L1433+L1431+L1434</f>
        <v>0</v>
      </c>
      <c r="M1430" s="52">
        <f t="shared" ref="M1430:O1430" si="624">M1432+M1433+M1431+M1434</f>
        <v>133.636</v>
      </c>
      <c r="N1430" s="52">
        <f t="shared" si="624"/>
        <v>759.00099999999998</v>
      </c>
      <c r="O1430" s="52">
        <f t="shared" si="624"/>
        <v>807.27700000000004</v>
      </c>
      <c r="P1430" s="52"/>
      <c r="Q1430" s="36">
        <f>O1430+N1430+M1430+L1430</f>
        <v>1699.914</v>
      </c>
      <c r="R1430" s="37"/>
    </row>
    <row r="1431" spans="1:21" s="12" customFormat="1" ht="25.5">
      <c r="A1431" s="496"/>
      <c r="B1431" s="480"/>
      <c r="C1431" s="492"/>
      <c r="D1431" s="492"/>
      <c r="E1431" s="480"/>
      <c r="F1431" s="480"/>
      <c r="G1431" s="480"/>
      <c r="H1431" s="486"/>
      <c r="I1431" s="163" t="s">
        <v>404</v>
      </c>
      <c r="J1431" s="496"/>
      <c r="K1431" s="61" t="s">
        <v>11</v>
      </c>
      <c r="L1431" s="195">
        <v>0</v>
      </c>
      <c r="M1431" s="195">
        <v>56.585000000000001</v>
      </c>
      <c r="N1431" s="195">
        <v>0</v>
      </c>
      <c r="O1431" s="80">
        <v>101.185</v>
      </c>
      <c r="P1431" s="80"/>
      <c r="Q1431" s="36">
        <f t="shared" si="618"/>
        <v>157.77000000000001</v>
      </c>
      <c r="R1431" s="37"/>
    </row>
    <row r="1432" spans="1:21" s="12" customFormat="1" ht="15">
      <c r="A1432" s="496"/>
      <c r="B1432" s="480"/>
      <c r="C1432" s="492"/>
      <c r="D1432" s="492"/>
      <c r="E1432" s="480"/>
      <c r="F1432" s="480"/>
      <c r="G1432" s="480"/>
      <c r="H1432" s="486"/>
      <c r="I1432" s="163" t="s">
        <v>16</v>
      </c>
      <c r="J1432" s="496"/>
      <c r="K1432" s="61" t="s">
        <v>12</v>
      </c>
      <c r="L1432" s="195">
        <v>0</v>
      </c>
      <c r="M1432" s="195">
        <v>49.103999999999999</v>
      </c>
      <c r="N1432" s="80">
        <v>266.226</v>
      </c>
      <c r="O1432" s="50">
        <v>334.97899999999998</v>
      </c>
      <c r="P1432" s="50"/>
      <c r="Q1432" s="36">
        <f t="shared" si="618"/>
        <v>650.30899999999997</v>
      </c>
      <c r="R1432" s="317"/>
    </row>
    <row r="1433" spans="1:21" s="12" customFormat="1" ht="25.5">
      <c r="A1433" s="496"/>
      <c r="B1433" s="480"/>
      <c r="C1433" s="492"/>
      <c r="D1433" s="492"/>
      <c r="E1433" s="480"/>
      <c r="F1433" s="480"/>
      <c r="G1433" s="480"/>
      <c r="H1433" s="486"/>
      <c r="I1433" s="163" t="s">
        <v>29</v>
      </c>
      <c r="J1433" s="496"/>
      <c r="K1433" s="61" t="s">
        <v>35</v>
      </c>
      <c r="L1433" s="195">
        <v>0</v>
      </c>
      <c r="M1433" s="195">
        <v>10.725</v>
      </c>
      <c r="N1433" s="80">
        <v>492.77499999999998</v>
      </c>
      <c r="O1433" s="50">
        <v>371.113</v>
      </c>
      <c r="P1433" s="50"/>
      <c r="Q1433" s="36">
        <f t="shared" si="618"/>
        <v>874.61299999999994</v>
      </c>
      <c r="R1433" s="317"/>
    </row>
    <row r="1434" spans="1:21" s="12" customFormat="1" ht="38.25">
      <c r="A1434" s="322"/>
      <c r="B1434" s="480"/>
      <c r="C1434" s="492"/>
      <c r="D1434" s="492"/>
      <c r="E1434" s="480"/>
      <c r="F1434" s="480"/>
      <c r="G1434" s="480"/>
      <c r="H1434" s="486"/>
      <c r="I1434" s="46" t="s">
        <v>18</v>
      </c>
      <c r="J1434" s="322"/>
      <c r="K1434" s="61" t="s">
        <v>17</v>
      </c>
      <c r="L1434" s="195">
        <v>0</v>
      </c>
      <c r="M1434" s="195">
        <v>17.222000000000001</v>
      </c>
      <c r="N1434" s="195">
        <v>0</v>
      </c>
      <c r="O1434" s="195">
        <v>0</v>
      </c>
      <c r="P1434" s="195"/>
      <c r="Q1434" s="36">
        <f t="shared" si="618"/>
        <v>17.222000000000001</v>
      </c>
      <c r="R1434" s="324"/>
    </row>
    <row r="1435" spans="1:21" s="12" customFormat="1" ht="15">
      <c r="A1435" s="314"/>
      <c r="B1435" s="480"/>
      <c r="C1435" s="492"/>
      <c r="D1435" s="492"/>
      <c r="E1435" s="480"/>
      <c r="F1435" s="480"/>
      <c r="G1435" s="480"/>
      <c r="H1435" s="486"/>
      <c r="I1435" s="163"/>
      <c r="J1435" s="314"/>
      <c r="K1435" s="51" t="s">
        <v>94</v>
      </c>
      <c r="L1435" s="204">
        <f>L1436</f>
        <v>0</v>
      </c>
      <c r="M1435" s="204">
        <f t="shared" ref="M1435:O1435" si="625">M1436</f>
        <v>0</v>
      </c>
      <c r="N1435" s="204">
        <f t="shared" si="625"/>
        <v>0</v>
      </c>
      <c r="O1435" s="204">
        <f t="shared" si="625"/>
        <v>1.35</v>
      </c>
      <c r="P1435" s="204"/>
      <c r="Q1435" s="36">
        <f t="shared" si="618"/>
        <v>1.35</v>
      </c>
      <c r="R1435" s="317"/>
    </row>
    <row r="1436" spans="1:21" s="12" customFormat="1" ht="15">
      <c r="A1436" s="314"/>
      <c r="B1436" s="480"/>
      <c r="C1436" s="492"/>
      <c r="D1436" s="492"/>
      <c r="E1436" s="480"/>
      <c r="F1436" s="480"/>
      <c r="G1436" s="480"/>
      <c r="H1436" s="486"/>
      <c r="I1436" s="163" t="s">
        <v>16</v>
      </c>
      <c r="J1436" s="314"/>
      <c r="K1436" s="61" t="s">
        <v>12</v>
      </c>
      <c r="L1436" s="195">
        <v>0</v>
      </c>
      <c r="M1436" s="195">
        <v>0</v>
      </c>
      <c r="N1436" s="196">
        <v>0</v>
      </c>
      <c r="O1436" s="164">
        <v>1.35</v>
      </c>
      <c r="P1436" s="164"/>
      <c r="Q1436" s="36">
        <f t="shared" si="618"/>
        <v>1.35</v>
      </c>
      <c r="R1436" s="317"/>
    </row>
    <row r="1437" spans="1:21" s="12" customFormat="1" ht="51">
      <c r="A1437" s="314"/>
      <c r="B1437" s="480"/>
      <c r="C1437" s="492"/>
      <c r="D1437" s="492"/>
      <c r="E1437" s="480"/>
      <c r="F1437" s="480"/>
      <c r="G1437" s="480"/>
      <c r="H1437" s="486"/>
      <c r="I1437" s="34" t="s">
        <v>402</v>
      </c>
      <c r="J1437" s="314"/>
      <c r="K1437" s="51" t="s">
        <v>62</v>
      </c>
      <c r="L1437" s="193">
        <f t="shared" ref="L1437:M1437" si="626">L1438</f>
        <v>0</v>
      </c>
      <c r="M1437" s="193">
        <f t="shared" si="626"/>
        <v>9.4600000000000009</v>
      </c>
      <c r="N1437" s="193">
        <f>N1438</f>
        <v>32</v>
      </c>
      <c r="O1437" s="193">
        <f t="shared" ref="O1437" si="627">O1438</f>
        <v>41.31</v>
      </c>
      <c r="P1437" s="193"/>
      <c r="Q1437" s="36">
        <f t="shared" si="618"/>
        <v>82.77000000000001</v>
      </c>
      <c r="R1437" s="37"/>
      <c r="S1437" s="20"/>
      <c r="T1437" s="20"/>
      <c r="U1437" s="20"/>
    </row>
    <row r="1438" spans="1:21" s="12" customFormat="1" ht="15">
      <c r="A1438" s="314"/>
      <c r="B1438" s="481"/>
      <c r="C1438" s="492"/>
      <c r="D1438" s="492"/>
      <c r="E1438" s="480"/>
      <c r="F1438" s="480"/>
      <c r="G1438" s="480"/>
      <c r="H1438" s="486"/>
      <c r="I1438" s="163" t="s">
        <v>16</v>
      </c>
      <c r="J1438" s="314"/>
      <c r="K1438" s="61" t="s">
        <v>12</v>
      </c>
      <c r="L1438" s="195">
        <v>0</v>
      </c>
      <c r="M1438" s="195">
        <v>9.4600000000000009</v>
      </c>
      <c r="N1438" s="196">
        <v>32</v>
      </c>
      <c r="O1438" s="164">
        <v>41.31</v>
      </c>
      <c r="P1438" s="164"/>
      <c r="Q1438" s="36">
        <f t="shared" si="618"/>
        <v>82.77000000000001</v>
      </c>
      <c r="R1438" s="317"/>
      <c r="S1438" s="20"/>
      <c r="T1438" s="20"/>
      <c r="U1438" s="20"/>
    </row>
    <row r="1439" spans="1:21" s="20" customFormat="1" ht="15">
      <c r="A1439" s="495">
        <v>19</v>
      </c>
      <c r="B1439" s="479" t="s">
        <v>396</v>
      </c>
      <c r="C1439" s="492"/>
      <c r="D1439" s="492"/>
      <c r="E1439" s="480"/>
      <c r="F1439" s="480"/>
      <c r="G1439" s="480"/>
      <c r="H1439" s="486"/>
      <c r="I1439" s="201" t="s">
        <v>13</v>
      </c>
      <c r="J1439" s="495">
        <v>451</v>
      </c>
      <c r="K1439" s="10"/>
      <c r="L1439" s="15">
        <f>L1440</f>
        <v>0</v>
      </c>
      <c r="M1439" s="15">
        <f t="shared" ref="M1439:O1440" si="628">M1440</f>
        <v>63.94</v>
      </c>
      <c r="N1439" s="15">
        <f t="shared" si="628"/>
        <v>314.49099999999999</v>
      </c>
      <c r="O1439" s="15">
        <f t="shared" si="628"/>
        <v>330.25</v>
      </c>
      <c r="P1439" s="15"/>
      <c r="Q1439" s="15">
        <f>L1439+M1439+N1439+O1439</f>
        <v>708.68100000000004</v>
      </c>
      <c r="R1439" s="8"/>
    </row>
    <row r="1440" spans="1:21" s="20" customFormat="1" ht="38.25">
      <c r="A1440" s="496"/>
      <c r="B1440" s="480"/>
      <c r="C1440" s="492"/>
      <c r="D1440" s="492"/>
      <c r="E1440" s="480"/>
      <c r="F1440" s="480"/>
      <c r="G1440" s="480"/>
      <c r="H1440" s="486"/>
      <c r="I1440" s="38" t="s">
        <v>198</v>
      </c>
      <c r="J1440" s="496"/>
      <c r="K1440" s="51" t="s">
        <v>197</v>
      </c>
      <c r="L1440" s="36">
        <f>L1441</f>
        <v>0</v>
      </c>
      <c r="M1440" s="36">
        <f t="shared" si="628"/>
        <v>63.94</v>
      </c>
      <c r="N1440" s="36">
        <f t="shared" si="628"/>
        <v>314.49099999999999</v>
      </c>
      <c r="O1440" s="36">
        <f t="shared" si="628"/>
        <v>330.25</v>
      </c>
      <c r="P1440" s="36"/>
      <c r="Q1440" s="36">
        <f t="shared" ref="Q1440:Q1445" si="629">O1440+N1440+M1440+L1440</f>
        <v>708.68100000000004</v>
      </c>
      <c r="R1440" s="317"/>
    </row>
    <row r="1441" spans="1:21" s="20" customFormat="1" ht="38.25">
      <c r="A1441" s="496"/>
      <c r="B1441" s="480"/>
      <c r="C1441" s="492"/>
      <c r="D1441" s="492"/>
      <c r="E1441" s="480"/>
      <c r="F1441" s="480"/>
      <c r="G1441" s="480"/>
      <c r="H1441" s="486"/>
      <c r="I1441" s="67" t="s">
        <v>131</v>
      </c>
      <c r="J1441" s="496"/>
      <c r="K1441" s="45" t="s">
        <v>12</v>
      </c>
      <c r="L1441" s="36">
        <f>L1442+L1443+L1444+L1445</f>
        <v>0</v>
      </c>
      <c r="M1441" s="36">
        <f>M1442+M1443+M1444+M1445</f>
        <v>63.94</v>
      </c>
      <c r="N1441" s="36">
        <f t="shared" ref="N1441:O1441" si="630">N1442+N1443+N1444+N1445</f>
        <v>314.49099999999999</v>
      </c>
      <c r="O1441" s="36">
        <f t="shared" si="630"/>
        <v>330.25</v>
      </c>
      <c r="P1441" s="36"/>
      <c r="Q1441" s="36">
        <f t="shared" si="629"/>
        <v>708.68100000000004</v>
      </c>
      <c r="R1441" s="317"/>
    </row>
    <row r="1442" spans="1:21" s="20" customFormat="1" ht="25.5">
      <c r="A1442" s="496"/>
      <c r="B1442" s="480"/>
      <c r="C1442" s="492"/>
      <c r="D1442" s="492"/>
      <c r="E1442" s="480"/>
      <c r="F1442" s="480"/>
      <c r="G1442" s="480"/>
      <c r="H1442" s="486"/>
      <c r="I1442" s="163" t="s">
        <v>404</v>
      </c>
      <c r="J1442" s="496"/>
      <c r="K1442" s="61" t="s">
        <v>11</v>
      </c>
      <c r="L1442" s="35">
        <v>0</v>
      </c>
      <c r="M1442" s="35">
        <v>23.611000000000001</v>
      </c>
      <c r="N1442" s="35">
        <v>0</v>
      </c>
      <c r="O1442" s="50">
        <v>0.13</v>
      </c>
      <c r="P1442" s="50"/>
      <c r="Q1442" s="36">
        <f t="shared" si="629"/>
        <v>23.741</v>
      </c>
      <c r="R1442" s="317"/>
    </row>
    <row r="1443" spans="1:21" s="20" customFormat="1" ht="15">
      <c r="A1443" s="496"/>
      <c r="B1443" s="480"/>
      <c r="C1443" s="492"/>
      <c r="D1443" s="492"/>
      <c r="E1443" s="480"/>
      <c r="F1443" s="480"/>
      <c r="G1443" s="480"/>
      <c r="H1443" s="486"/>
      <c r="I1443" s="64" t="s">
        <v>16</v>
      </c>
      <c r="J1443" s="496"/>
      <c r="K1443" s="320" t="s">
        <v>12</v>
      </c>
      <c r="L1443" s="35">
        <v>0</v>
      </c>
      <c r="M1443" s="35">
        <v>2.3620000000000001</v>
      </c>
      <c r="N1443" s="50">
        <v>314.49099999999999</v>
      </c>
      <c r="O1443" s="50">
        <v>330.12</v>
      </c>
      <c r="P1443" s="50"/>
      <c r="Q1443" s="36">
        <f t="shared" si="629"/>
        <v>646.97299999999996</v>
      </c>
      <c r="R1443" s="317"/>
    </row>
    <row r="1444" spans="1:21" s="20" customFormat="1" ht="51">
      <c r="A1444" s="322"/>
      <c r="B1444" s="323"/>
      <c r="C1444" s="492"/>
      <c r="D1444" s="492"/>
      <c r="E1444" s="480"/>
      <c r="F1444" s="480"/>
      <c r="G1444" s="480"/>
      <c r="H1444" s="486"/>
      <c r="I1444" s="163" t="s">
        <v>645</v>
      </c>
      <c r="J1444" s="322"/>
      <c r="K1444" s="320" t="s">
        <v>644</v>
      </c>
      <c r="L1444" s="35">
        <v>0</v>
      </c>
      <c r="M1444" s="35">
        <v>32.234000000000002</v>
      </c>
      <c r="N1444" s="35">
        <v>0</v>
      </c>
      <c r="O1444" s="35">
        <v>0</v>
      </c>
      <c r="P1444" s="35"/>
      <c r="Q1444" s="36">
        <f t="shared" si="629"/>
        <v>32.234000000000002</v>
      </c>
      <c r="R1444" s="324"/>
      <c r="S1444" s="19"/>
      <c r="T1444" s="19"/>
      <c r="U1444" s="19"/>
    </row>
    <row r="1445" spans="1:21" s="20" customFormat="1" ht="38.25">
      <c r="A1445" s="322"/>
      <c r="B1445" s="323"/>
      <c r="C1445" s="492"/>
      <c r="D1445" s="492"/>
      <c r="E1445" s="480"/>
      <c r="F1445" s="480"/>
      <c r="G1445" s="480"/>
      <c r="H1445" s="486"/>
      <c r="I1445" s="46" t="s">
        <v>18</v>
      </c>
      <c r="J1445" s="322"/>
      <c r="K1445" s="320" t="s">
        <v>17</v>
      </c>
      <c r="L1445" s="35">
        <v>0</v>
      </c>
      <c r="M1445" s="35">
        <v>5.7329999999999997</v>
      </c>
      <c r="N1445" s="35">
        <v>0</v>
      </c>
      <c r="O1445" s="35">
        <v>0</v>
      </c>
      <c r="P1445" s="35"/>
      <c r="Q1445" s="36">
        <f t="shared" si="629"/>
        <v>5.7329999999999997</v>
      </c>
      <c r="R1445" s="324"/>
      <c r="S1445" s="19"/>
      <c r="T1445" s="19"/>
      <c r="U1445" s="19"/>
    </row>
    <row r="1446" spans="1:21" s="19" customFormat="1" ht="15">
      <c r="A1446" s="495">
        <v>20</v>
      </c>
      <c r="B1446" s="479" t="s">
        <v>333</v>
      </c>
      <c r="C1446" s="492"/>
      <c r="D1446" s="492"/>
      <c r="E1446" s="480"/>
      <c r="F1446" s="480"/>
      <c r="G1446" s="480"/>
      <c r="H1446" s="486"/>
      <c r="I1446" s="201" t="s">
        <v>13</v>
      </c>
      <c r="J1446" s="495">
        <v>454</v>
      </c>
      <c r="K1446" s="48"/>
      <c r="L1446" s="15">
        <f t="shared" ref="L1446:O1446" si="631">L1447</f>
        <v>0</v>
      </c>
      <c r="M1446" s="15">
        <f t="shared" si="631"/>
        <v>18.327999999999999</v>
      </c>
      <c r="N1446" s="15">
        <f t="shared" si="631"/>
        <v>69.739999999999995</v>
      </c>
      <c r="O1446" s="15">
        <f t="shared" si="631"/>
        <v>94.018000000000001</v>
      </c>
      <c r="P1446" s="15"/>
      <c r="Q1446" s="15">
        <f>L1446+M1446+N1446+O1446</f>
        <v>182.08600000000001</v>
      </c>
      <c r="R1446" s="37"/>
      <c r="S1446" s="12"/>
      <c r="T1446" s="12"/>
      <c r="U1446" s="12"/>
    </row>
    <row r="1447" spans="1:21" s="19" customFormat="1" ht="25.5">
      <c r="A1447" s="496"/>
      <c r="B1447" s="480"/>
      <c r="C1447" s="492"/>
      <c r="D1447" s="492"/>
      <c r="E1447" s="480"/>
      <c r="F1447" s="480"/>
      <c r="G1447" s="480"/>
      <c r="H1447" s="486"/>
      <c r="I1447" s="67" t="s">
        <v>199</v>
      </c>
      <c r="J1447" s="496"/>
      <c r="K1447" s="45" t="s">
        <v>185</v>
      </c>
      <c r="L1447" s="36">
        <f>L1448+L1451</f>
        <v>0</v>
      </c>
      <c r="M1447" s="36">
        <f t="shared" ref="M1447:O1447" si="632">M1448+M1451</f>
        <v>18.327999999999999</v>
      </c>
      <c r="N1447" s="36">
        <f t="shared" si="632"/>
        <v>69.739999999999995</v>
      </c>
      <c r="O1447" s="36">
        <f t="shared" si="632"/>
        <v>94.018000000000001</v>
      </c>
      <c r="P1447" s="36"/>
      <c r="Q1447" s="36">
        <f t="shared" ref="Q1447:Q1464" si="633">L1447+M1447+N1447+O1447</f>
        <v>182.08600000000001</v>
      </c>
      <c r="R1447" s="37"/>
      <c r="S1447" s="12"/>
      <c r="T1447" s="12"/>
      <c r="U1447" s="12"/>
    </row>
    <row r="1448" spans="1:21" s="12" customFormat="1" ht="51">
      <c r="A1448" s="496"/>
      <c r="B1448" s="480"/>
      <c r="C1448" s="492"/>
      <c r="D1448" s="492"/>
      <c r="E1448" s="480"/>
      <c r="F1448" s="480"/>
      <c r="G1448" s="480"/>
      <c r="H1448" s="486"/>
      <c r="I1448" s="67" t="s">
        <v>200</v>
      </c>
      <c r="J1448" s="496"/>
      <c r="K1448" s="45" t="s">
        <v>10</v>
      </c>
      <c r="L1448" s="36">
        <f>L1449+L1450</f>
        <v>0</v>
      </c>
      <c r="M1448" s="36">
        <f t="shared" ref="M1448:O1448" si="634">M1449+M1450</f>
        <v>18.327999999999999</v>
      </c>
      <c r="N1448" s="36">
        <f t="shared" si="634"/>
        <v>69.739999999999995</v>
      </c>
      <c r="O1448" s="36">
        <f t="shared" si="634"/>
        <v>92.668000000000006</v>
      </c>
      <c r="P1448" s="36"/>
      <c r="Q1448" s="36">
        <f t="shared" si="633"/>
        <v>180.73599999999999</v>
      </c>
      <c r="R1448" s="317"/>
    </row>
    <row r="1449" spans="1:21" s="12" customFormat="1" ht="15">
      <c r="A1449" s="496"/>
      <c r="B1449" s="480"/>
      <c r="C1449" s="492"/>
      <c r="D1449" s="492"/>
      <c r="E1449" s="480"/>
      <c r="F1449" s="480"/>
      <c r="G1449" s="480"/>
      <c r="H1449" s="486"/>
      <c r="I1449" s="64" t="s">
        <v>16</v>
      </c>
      <c r="J1449" s="496"/>
      <c r="K1449" s="320" t="s">
        <v>12</v>
      </c>
      <c r="L1449" s="35">
        <v>0</v>
      </c>
      <c r="M1449" s="35">
        <v>17.542999999999999</v>
      </c>
      <c r="N1449" s="50">
        <v>69.739999999999995</v>
      </c>
      <c r="O1449" s="50">
        <v>92.668000000000006</v>
      </c>
      <c r="P1449" s="50"/>
      <c r="Q1449" s="36">
        <f t="shared" si="633"/>
        <v>179.95099999999999</v>
      </c>
      <c r="R1449" s="317"/>
    </row>
    <row r="1450" spans="1:21" s="12" customFormat="1" ht="38.25">
      <c r="A1450" s="496"/>
      <c r="B1450" s="480"/>
      <c r="C1450" s="492"/>
      <c r="D1450" s="492"/>
      <c r="E1450" s="480"/>
      <c r="F1450" s="480"/>
      <c r="G1450" s="480"/>
      <c r="H1450" s="486"/>
      <c r="I1450" s="46" t="s">
        <v>18</v>
      </c>
      <c r="J1450" s="496"/>
      <c r="K1450" s="320" t="s">
        <v>17</v>
      </c>
      <c r="L1450" s="35">
        <v>0</v>
      </c>
      <c r="M1450" s="35">
        <v>0.78500000000000003</v>
      </c>
      <c r="N1450" s="35">
        <v>0</v>
      </c>
      <c r="O1450" s="35">
        <v>0</v>
      </c>
      <c r="P1450" s="35"/>
      <c r="Q1450" s="36">
        <f t="shared" si="633"/>
        <v>0.78500000000000003</v>
      </c>
      <c r="R1450" s="324"/>
    </row>
    <row r="1451" spans="1:21" s="12" customFormat="1" ht="25.5">
      <c r="A1451" s="496"/>
      <c r="B1451" s="480"/>
      <c r="C1451" s="492"/>
      <c r="D1451" s="492"/>
      <c r="E1451" s="480"/>
      <c r="F1451" s="480"/>
      <c r="G1451" s="480"/>
      <c r="H1451" s="486"/>
      <c r="I1451" s="34" t="s">
        <v>196</v>
      </c>
      <c r="J1451" s="496"/>
      <c r="K1451" s="45" t="s">
        <v>43</v>
      </c>
      <c r="L1451" s="36">
        <f>L1452</f>
        <v>0</v>
      </c>
      <c r="M1451" s="36">
        <f t="shared" ref="M1451:O1451" si="635">M1452</f>
        <v>0</v>
      </c>
      <c r="N1451" s="36">
        <f t="shared" si="635"/>
        <v>0</v>
      </c>
      <c r="O1451" s="36">
        <f t="shared" si="635"/>
        <v>1.35</v>
      </c>
      <c r="P1451" s="36"/>
      <c r="Q1451" s="36">
        <f t="shared" si="633"/>
        <v>1.35</v>
      </c>
      <c r="R1451" s="317"/>
    </row>
    <row r="1452" spans="1:21" s="12" customFormat="1" ht="15">
      <c r="A1452" s="498"/>
      <c r="B1452" s="481"/>
      <c r="C1452" s="492"/>
      <c r="D1452" s="492"/>
      <c r="E1452" s="480"/>
      <c r="F1452" s="480"/>
      <c r="G1452" s="480"/>
      <c r="H1452" s="486"/>
      <c r="I1452" s="64" t="s">
        <v>16</v>
      </c>
      <c r="J1452" s="498"/>
      <c r="K1452" s="320" t="s">
        <v>12</v>
      </c>
      <c r="L1452" s="35">
        <v>0</v>
      </c>
      <c r="M1452" s="35">
        <v>0</v>
      </c>
      <c r="N1452" s="35">
        <v>0</v>
      </c>
      <c r="O1452" s="50">
        <v>1.35</v>
      </c>
      <c r="P1452" s="50"/>
      <c r="Q1452" s="36">
        <f t="shared" si="633"/>
        <v>1.35</v>
      </c>
      <c r="R1452" s="317"/>
    </row>
    <row r="1453" spans="1:21" s="12" customFormat="1" ht="15">
      <c r="A1453" s="495">
        <v>21</v>
      </c>
      <c r="B1453" s="479" t="s">
        <v>334</v>
      </c>
      <c r="C1453" s="492"/>
      <c r="D1453" s="492"/>
      <c r="E1453" s="480"/>
      <c r="F1453" s="480"/>
      <c r="G1453" s="480"/>
      <c r="H1453" s="486"/>
      <c r="I1453" s="201" t="s">
        <v>13</v>
      </c>
      <c r="J1453" s="495">
        <v>456</v>
      </c>
      <c r="K1453" s="10"/>
      <c r="L1453" s="15">
        <f>L1454</f>
        <v>0</v>
      </c>
      <c r="M1453" s="15">
        <f t="shared" ref="M1453:O1453" si="636">M1454</f>
        <v>26.035</v>
      </c>
      <c r="N1453" s="15">
        <f t="shared" si="636"/>
        <v>74.009</v>
      </c>
      <c r="O1453" s="15">
        <f t="shared" si="636"/>
        <v>0</v>
      </c>
      <c r="P1453" s="15"/>
      <c r="Q1453" s="15">
        <f t="shared" si="633"/>
        <v>100.044</v>
      </c>
      <c r="R1453" s="317"/>
      <c r="S1453" s="20"/>
      <c r="T1453" s="20"/>
      <c r="U1453" s="20"/>
    </row>
    <row r="1454" spans="1:21" s="12" customFormat="1" ht="25.5">
      <c r="A1454" s="496"/>
      <c r="B1454" s="480"/>
      <c r="C1454" s="492"/>
      <c r="D1454" s="492"/>
      <c r="E1454" s="480"/>
      <c r="F1454" s="480"/>
      <c r="G1454" s="480"/>
      <c r="H1454" s="486"/>
      <c r="I1454" s="34" t="s">
        <v>201</v>
      </c>
      <c r="J1454" s="496"/>
      <c r="K1454" s="45" t="s">
        <v>202</v>
      </c>
      <c r="L1454" s="36">
        <f>L1455+L1458</f>
        <v>0</v>
      </c>
      <c r="M1454" s="36">
        <f>M1455+M1458</f>
        <v>26.035</v>
      </c>
      <c r="N1454" s="36">
        <f t="shared" ref="N1454:O1454" si="637">N1455+N1458</f>
        <v>74.009</v>
      </c>
      <c r="O1454" s="36">
        <f t="shared" si="637"/>
        <v>0</v>
      </c>
      <c r="P1454" s="36"/>
      <c r="Q1454" s="36">
        <f t="shared" si="633"/>
        <v>100.044</v>
      </c>
      <c r="R1454" s="317"/>
      <c r="S1454" s="20"/>
      <c r="T1454" s="20"/>
      <c r="U1454" s="20"/>
    </row>
    <row r="1455" spans="1:21" s="20" customFormat="1" ht="76.5">
      <c r="A1455" s="496"/>
      <c r="B1455" s="480"/>
      <c r="C1455" s="492"/>
      <c r="D1455" s="492"/>
      <c r="E1455" s="480"/>
      <c r="F1455" s="480"/>
      <c r="G1455" s="480"/>
      <c r="H1455" s="486"/>
      <c r="I1455" s="34" t="s">
        <v>132</v>
      </c>
      <c r="J1455" s="496"/>
      <c r="K1455" s="45" t="s">
        <v>10</v>
      </c>
      <c r="L1455" s="36">
        <f>L1456+L1457</f>
        <v>0</v>
      </c>
      <c r="M1455" s="36">
        <f t="shared" ref="M1455:O1455" si="638">M1456+M1457</f>
        <v>13.603</v>
      </c>
      <c r="N1455" s="36">
        <f t="shared" si="638"/>
        <v>46.509</v>
      </c>
      <c r="O1455" s="36">
        <f t="shared" si="638"/>
        <v>0</v>
      </c>
      <c r="P1455" s="36"/>
      <c r="Q1455" s="36">
        <f t="shared" si="633"/>
        <v>60.112000000000002</v>
      </c>
      <c r="R1455" s="317"/>
    </row>
    <row r="1456" spans="1:21" s="20" customFormat="1" ht="15">
      <c r="A1456" s="496"/>
      <c r="B1456" s="480"/>
      <c r="C1456" s="492"/>
      <c r="D1456" s="492"/>
      <c r="E1456" s="480"/>
      <c r="F1456" s="480"/>
      <c r="G1456" s="480"/>
      <c r="H1456" s="486"/>
      <c r="I1456" s="64" t="s">
        <v>16</v>
      </c>
      <c r="J1456" s="496"/>
      <c r="K1456" s="320" t="s">
        <v>12</v>
      </c>
      <c r="L1456" s="35">
        <v>0</v>
      </c>
      <c r="M1456" s="50">
        <v>13.385</v>
      </c>
      <c r="N1456" s="50">
        <v>46.509</v>
      </c>
      <c r="O1456" s="50">
        <v>0</v>
      </c>
      <c r="P1456" s="50"/>
      <c r="Q1456" s="36">
        <f t="shared" si="633"/>
        <v>59.893999999999998</v>
      </c>
      <c r="R1456" s="317"/>
    </row>
    <row r="1457" spans="1:18" s="20" customFormat="1" ht="38.25">
      <c r="A1457" s="496"/>
      <c r="B1457" s="480"/>
      <c r="C1457" s="492"/>
      <c r="D1457" s="492"/>
      <c r="E1457" s="480"/>
      <c r="F1457" s="480"/>
      <c r="G1457" s="480"/>
      <c r="H1457" s="486"/>
      <c r="I1457" s="46" t="s">
        <v>18</v>
      </c>
      <c r="J1457" s="496"/>
      <c r="K1457" s="320" t="s">
        <v>17</v>
      </c>
      <c r="L1457" s="35">
        <v>0</v>
      </c>
      <c r="M1457" s="35">
        <v>0.218</v>
      </c>
      <c r="N1457" s="35">
        <v>0</v>
      </c>
      <c r="O1457" s="35">
        <v>0</v>
      </c>
      <c r="P1457" s="35"/>
      <c r="Q1457" s="36">
        <f t="shared" si="633"/>
        <v>0.218</v>
      </c>
      <c r="R1457" s="324"/>
    </row>
    <row r="1458" spans="1:18" s="20" customFormat="1" ht="38.25">
      <c r="A1458" s="496"/>
      <c r="B1458" s="480"/>
      <c r="C1458" s="492"/>
      <c r="D1458" s="492"/>
      <c r="E1458" s="480"/>
      <c r="F1458" s="480"/>
      <c r="G1458" s="480"/>
      <c r="H1458" s="486"/>
      <c r="I1458" s="67" t="s">
        <v>133</v>
      </c>
      <c r="J1458" s="496"/>
      <c r="K1458" s="45" t="s">
        <v>37</v>
      </c>
      <c r="L1458" s="36">
        <f>L1459</f>
        <v>0</v>
      </c>
      <c r="M1458" s="36">
        <f t="shared" ref="M1458:O1458" si="639">M1459</f>
        <v>12.432</v>
      </c>
      <c r="N1458" s="36">
        <f t="shared" si="639"/>
        <v>27.5</v>
      </c>
      <c r="O1458" s="36">
        <f t="shared" si="639"/>
        <v>0</v>
      </c>
      <c r="P1458" s="36"/>
      <c r="Q1458" s="36">
        <f t="shared" si="633"/>
        <v>39.932000000000002</v>
      </c>
      <c r="R1458" s="317"/>
    </row>
    <row r="1459" spans="1:18" s="20" customFormat="1" ht="15">
      <c r="A1459" s="496"/>
      <c r="B1459" s="480"/>
      <c r="C1459" s="492"/>
      <c r="D1459" s="492"/>
      <c r="E1459" s="480"/>
      <c r="F1459" s="480"/>
      <c r="G1459" s="480"/>
      <c r="H1459" s="486"/>
      <c r="I1459" s="64" t="s">
        <v>16</v>
      </c>
      <c r="J1459" s="496"/>
      <c r="K1459" s="320" t="s">
        <v>12</v>
      </c>
      <c r="L1459" s="50">
        <v>0</v>
      </c>
      <c r="M1459" s="50">
        <v>12.432</v>
      </c>
      <c r="N1459" s="50">
        <v>27.5</v>
      </c>
      <c r="O1459" s="50">
        <v>0</v>
      </c>
      <c r="P1459" s="50"/>
      <c r="Q1459" s="36">
        <f t="shared" si="633"/>
        <v>39.932000000000002</v>
      </c>
      <c r="R1459" s="317"/>
    </row>
    <row r="1460" spans="1:18" s="20" customFormat="1" ht="15">
      <c r="A1460" s="495">
        <v>22</v>
      </c>
      <c r="B1460" s="479" t="s">
        <v>335</v>
      </c>
      <c r="C1460" s="492"/>
      <c r="D1460" s="492"/>
      <c r="E1460" s="480"/>
      <c r="F1460" s="480"/>
      <c r="G1460" s="480"/>
      <c r="H1460" s="486"/>
      <c r="I1460" s="201" t="s">
        <v>13</v>
      </c>
      <c r="J1460" s="495">
        <v>456</v>
      </c>
      <c r="K1460" s="10"/>
      <c r="L1460" s="15">
        <f>L1461</f>
        <v>0</v>
      </c>
      <c r="M1460" s="15">
        <f t="shared" ref="M1460:O1461" si="640">M1461</f>
        <v>8.5359999999999996</v>
      </c>
      <c r="N1460" s="15">
        <f t="shared" si="640"/>
        <v>39.256</v>
      </c>
      <c r="O1460" s="15">
        <f t="shared" si="640"/>
        <v>37.517000000000003</v>
      </c>
      <c r="P1460" s="15"/>
      <c r="Q1460" s="15">
        <f t="shared" si="633"/>
        <v>85.308999999999997</v>
      </c>
      <c r="R1460" s="317"/>
    </row>
    <row r="1461" spans="1:18" s="20" customFormat="1" ht="38.25">
      <c r="A1461" s="496"/>
      <c r="B1461" s="480"/>
      <c r="C1461" s="492"/>
      <c r="D1461" s="492"/>
      <c r="E1461" s="480"/>
      <c r="F1461" s="480"/>
      <c r="G1461" s="480"/>
      <c r="H1461" s="486"/>
      <c r="I1461" s="34" t="s">
        <v>423</v>
      </c>
      <c r="J1461" s="496"/>
      <c r="K1461" s="45" t="s">
        <v>202</v>
      </c>
      <c r="L1461" s="53">
        <f>L1462</f>
        <v>0</v>
      </c>
      <c r="M1461" s="53">
        <f t="shared" si="640"/>
        <v>8.5359999999999996</v>
      </c>
      <c r="N1461" s="53">
        <f t="shared" si="640"/>
        <v>39.256</v>
      </c>
      <c r="O1461" s="53">
        <f t="shared" si="640"/>
        <v>37.517000000000003</v>
      </c>
      <c r="P1461" s="53"/>
      <c r="Q1461" s="36">
        <f t="shared" si="633"/>
        <v>85.308999999999997</v>
      </c>
      <c r="R1461" s="317"/>
    </row>
    <row r="1462" spans="1:18" s="20" customFormat="1" ht="25.5">
      <c r="A1462" s="496"/>
      <c r="B1462" s="480"/>
      <c r="C1462" s="492"/>
      <c r="D1462" s="492"/>
      <c r="E1462" s="480"/>
      <c r="F1462" s="480"/>
      <c r="G1462" s="480"/>
      <c r="H1462" s="486"/>
      <c r="I1462" s="67" t="s">
        <v>134</v>
      </c>
      <c r="J1462" s="496"/>
      <c r="K1462" s="45" t="s">
        <v>26</v>
      </c>
      <c r="L1462" s="53">
        <f>L1463+L1464</f>
        <v>0</v>
      </c>
      <c r="M1462" s="53">
        <f t="shared" ref="M1462:O1462" si="641">M1463+M1464</f>
        <v>8.5359999999999996</v>
      </c>
      <c r="N1462" s="53">
        <f t="shared" si="641"/>
        <v>39.256</v>
      </c>
      <c r="O1462" s="53">
        <f t="shared" si="641"/>
        <v>37.517000000000003</v>
      </c>
      <c r="P1462" s="53"/>
      <c r="Q1462" s="36">
        <f t="shared" si="633"/>
        <v>85.308999999999997</v>
      </c>
      <c r="R1462" s="317"/>
    </row>
    <row r="1463" spans="1:18" s="20" customFormat="1" ht="15">
      <c r="A1463" s="496"/>
      <c r="B1463" s="480"/>
      <c r="C1463" s="492"/>
      <c r="D1463" s="492"/>
      <c r="E1463" s="480"/>
      <c r="F1463" s="480"/>
      <c r="G1463" s="480"/>
      <c r="H1463" s="486"/>
      <c r="I1463" s="64" t="s">
        <v>16</v>
      </c>
      <c r="J1463" s="496"/>
      <c r="K1463" s="320" t="s">
        <v>12</v>
      </c>
      <c r="L1463" s="35">
        <v>0</v>
      </c>
      <c r="M1463" s="50">
        <v>7.7830000000000004</v>
      </c>
      <c r="N1463" s="50">
        <v>39.256</v>
      </c>
      <c r="O1463" s="50">
        <v>37.517000000000003</v>
      </c>
      <c r="P1463" s="50"/>
      <c r="Q1463" s="36">
        <f t="shared" si="633"/>
        <v>84.556000000000012</v>
      </c>
      <c r="R1463" s="317"/>
    </row>
    <row r="1464" spans="1:18" s="20" customFormat="1" ht="38.25">
      <c r="A1464" s="322"/>
      <c r="B1464" s="323"/>
      <c r="C1464" s="492"/>
      <c r="D1464" s="492"/>
      <c r="E1464" s="480"/>
      <c r="F1464" s="480"/>
      <c r="G1464" s="480"/>
      <c r="H1464" s="486"/>
      <c r="I1464" s="46" t="s">
        <v>18</v>
      </c>
      <c r="J1464" s="322"/>
      <c r="K1464" s="320" t="s">
        <v>17</v>
      </c>
      <c r="L1464" s="35">
        <v>0</v>
      </c>
      <c r="M1464" s="35">
        <v>0.753</v>
      </c>
      <c r="N1464" s="35">
        <v>0</v>
      </c>
      <c r="O1464" s="35">
        <v>0</v>
      </c>
      <c r="P1464" s="35"/>
      <c r="Q1464" s="36">
        <f t="shared" si="633"/>
        <v>0.753</v>
      </c>
      <c r="R1464" s="324"/>
    </row>
    <row r="1465" spans="1:18" s="20" customFormat="1" ht="51">
      <c r="A1465" s="317">
        <v>23</v>
      </c>
      <c r="B1465" s="318" t="s">
        <v>336</v>
      </c>
      <c r="C1465" s="492"/>
      <c r="D1465" s="492"/>
      <c r="E1465" s="480"/>
      <c r="F1465" s="480"/>
      <c r="G1465" s="480"/>
      <c r="H1465" s="486"/>
      <c r="I1465" s="72"/>
      <c r="J1465" s="314"/>
      <c r="K1465" s="320"/>
      <c r="L1465" s="66"/>
      <c r="M1465" s="66"/>
      <c r="N1465" s="66"/>
      <c r="O1465" s="50"/>
      <c r="P1465" s="50"/>
      <c r="Q1465" s="36"/>
      <c r="R1465" s="317"/>
    </row>
    <row r="1466" spans="1:18" s="20" customFormat="1" ht="15">
      <c r="A1466" s="495">
        <v>24</v>
      </c>
      <c r="B1466" s="479" t="s">
        <v>337</v>
      </c>
      <c r="C1466" s="492"/>
      <c r="D1466" s="492"/>
      <c r="E1466" s="480"/>
      <c r="F1466" s="480"/>
      <c r="G1466" s="480"/>
      <c r="H1466" s="486"/>
      <c r="I1466" s="38" t="s">
        <v>13</v>
      </c>
      <c r="J1466" s="495">
        <v>457</v>
      </c>
      <c r="K1466" s="10"/>
      <c r="L1466" s="15">
        <f>L1467</f>
        <v>0</v>
      </c>
      <c r="M1466" s="15">
        <f t="shared" ref="M1466:O1466" si="642">M1467</f>
        <v>63.493000000000002</v>
      </c>
      <c r="N1466" s="15">
        <f t="shared" si="642"/>
        <v>390.40899999999999</v>
      </c>
      <c r="O1466" s="15">
        <f t="shared" si="642"/>
        <v>449.91500000000008</v>
      </c>
      <c r="P1466" s="15"/>
      <c r="Q1466" s="15">
        <f t="shared" ref="Q1466:Q1480" si="643">L1466+M1466+N1466+O1466</f>
        <v>903.81700000000001</v>
      </c>
      <c r="R1466" s="317"/>
    </row>
    <row r="1467" spans="1:18" s="20" customFormat="1" ht="38.25">
      <c r="A1467" s="496"/>
      <c r="B1467" s="480"/>
      <c r="C1467" s="492"/>
      <c r="D1467" s="492"/>
      <c r="E1467" s="480"/>
      <c r="F1467" s="480"/>
      <c r="G1467" s="480"/>
      <c r="H1467" s="486"/>
      <c r="I1467" s="38" t="s">
        <v>203</v>
      </c>
      <c r="J1467" s="496"/>
      <c r="K1467" s="58">
        <v>457</v>
      </c>
      <c r="L1467" s="36">
        <f>L1468+L1471+L1475+L1477+L1479</f>
        <v>0</v>
      </c>
      <c r="M1467" s="36">
        <f>M1468+M1471+M1475+M1477+M1479</f>
        <v>63.493000000000002</v>
      </c>
      <c r="N1467" s="36">
        <f>N1468+N1471+N1475+N1477+N1479</f>
        <v>390.40899999999999</v>
      </c>
      <c r="O1467" s="36">
        <f>O1468+O1471+O1475+O1477+O1479</f>
        <v>449.91500000000008</v>
      </c>
      <c r="P1467" s="36"/>
      <c r="Q1467" s="36">
        <f t="shared" si="643"/>
        <v>903.81700000000001</v>
      </c>
      <c r="R1467" s="317"/>
    </row>
    <row r="1468" spans="1:18" s="20" customFormat="1" ht="63.75">
      <c r="A1468" s="496"/>
      <c r="B1468" s="480"/>
      <c r="C1468" s="492"/>
      <c r="D1468" s="492"/>
      <c r="E1468" s="480"/>
      <c r="F1468" s="480"/>
      <c r="G1468" s="480"/>
      <c r="H1468" s="486"/>
      <c r="I1468" s="34" t="s">
        <v>135</v>
      </c>
      <c r="J1468" s="496"/>
      <c r="K1468" s="58" t="s">
        <v>10</v>
      </c>
      <c r="L1468" s="36">
        <f>L1469+L1470</f>
        <v>0</v>
      </c>
      <c r="M1468" s="36">
        <f t="shared" ref="M1468:O1468" si="644">M1469+M1470</f>
        <v>6.9619999999999997</v>
      </c>
      <c r="N1468" s="36">
        <f t="shared" si="644"/>
        <v>44.557000000000002</v>
      </c>
      <c r="O1468" s="36">
        <f t="shared" si="644"/>
        <v>41.320999999999998</v>
      </c>
      <c r="P1468" s="36"/>
      <c r="Q1468" s="36">
        <f t="shared" si="643"/>
        <v>92.84</v>
      </c>
      <c r="R1468" s="317"/>
    </row>
    <row r="1469" spans="1:18" s="20" customFormat="1" ht="15">
      <c r="A1469" s="496"/>
      <c r="B1469" s="480"/>
      <c r="C1469" s="492"/>
      <c r="D1469" s="492"/>
      <c r="E1469" s="480"/>
      <c r="F1469" s="480"/>
      <c r="G1469" s="480"/>
      <c r="H1469" s="486"/>
      <c r="I1469" s="46" t="s">
        <v>16</v>
      </c>
      <c r="J1469" s="496"/>
      <c r="K1469" s="318" t="s">
        <v>12</v>
      </c>
      <c r="L1469" s="35">
        <v>0</v>
      </c>
      <c r="M1469" s="35">
        <v>6.6559999999999997</v>
      </c>
      <c r="N1469" s="50">
        <v>44.557000000000002</v>
      </c>
      <c r="O1469" s="50">
        <v>41.320999999999998</v>
      </c>
      <c r="P1469" s="50"/>
      <c r="Q1469" s="36">
        <f t="shared" si="643"/>
        <v>92.533999999999992</v>
      </c>
      <c r="R1469" s="317"/>
    </row>
    <row r="1470" spans="1:18" s="20" customFormat="1" ht="38.25">
      <c r="A1470" s="496"/>
      <c r="B1470" s="480"/>
      <c r="C1470" s="492"/>
      <c r="D1470" s="492"/>
      <c r="E1470" s="480"/>
      <c r="F1470" s="480"/>
      <c r="G1470" s="480"/>
      <c r="H1470" s="486"/>
      <c r="I1470" s="46" t="s">
        <v>18</v>
      </c>
      <c r="J1470" s="496"/>
      <c r="K1470" s="320" t="s">
        <v>17</v>
      </c>
      <c r="L1470" s="35">
        <v>0</v>
      </c>
      <c r="M1470" s="35">
        <v>0.30599999999999999</v>
      </c>
      <c r="N1470" s="35">
        <v>0</v>
      </c>
      <c r="O1470" s="35">
        <v>0</v>
      </c>
      <c r="P1470" s="35"/>
      <c r="Q1470" s="36">
        <f t="shared" si="643"/>
        <v>0.30599999999999999</v>
      </c>
      <c r="R1470" s="324"/>
    </row>
    <row r="1471" spans="1:18" s="20" customFormat="1" ht="15">
      <c r="A1471" s="496"/>
      <c r="B1471" s="480"/>
      <c r="C1471" s="492"/>
      <c r="D1471" s="492"/>
      <c r="E1471" s="480"/>
      <c r="F1471" s="480"/>
      <c r="G1471" s="480"/>
      <c r="H1471" s="486"/>
      <c r="I1471" s="34" t="s">
        <v>69</v>
      </c>
      <c r="J1471" s="496"/>
      <c r="K1471" s="58" t="s">
        <v>26</v>
      </c>
      <c r="L1471" s="36">
        <f t="shared" ref="L1471" si="645">L1473+L1472+L1474</f>
        <v>0</v>
      </c>
      <c r="M1471" s="36">
        <f>M1473+M1472+M1474</f>
        <v>54.704999999999998</v>
      </c>
      <c r="N1471" s="36">
        <f t="shared" ref="N1471:O1471" si="646">N1473+N1472+N1474</f>
        <v>317.32</v>
      </c>
      <c r="O1471" s="36">
        <f t="shared" si="646"/>
        <v>368.79700000000003</v>
      </c>
      <c r="P1471" s="36"/>
      <c r="Q1471" s="36">
        <f t="shared" si="643"/>
        <v>740.822</v>
      </c>
      <c r="R1471" s="317"/>
    </row>
    <row r="1472" spans="1:18" s="20" customFormat="1" ht="25.5">
      <c r="A1472" s="496"/>
      <c r="B1472" s="480"/>
      <c r="C1472" s="492"/>
      <c r="D1472" s="492"/>
      <c r="E1472" s="480"/>
      <c r="F1472" s="480"/>
      <c r="G1472" s="480"/>
      <c r="H1472" s="486"/>
      <c r="I1472" s="163" t="s">
        <v>404</v>
      </c>
      <c r="J1472" s="496"/>
      <c r="K1472" s="61" t="s">
        <v>11</v>
      </c>
      <c r="L1472" s="35">
        <v>0</v>
      </c>
      <c r="M1472" s="35">
        <v>6.4619999999999997</v>
      </c>
      <c r="N1472" s="35">
        <v>0</v>
      </c>
      <c r="O1472" s="35">
        <v>0</v>
      </c>
      <c r="P1472" s="35"/>
      <c r="Q1472" s="36">
        <f t="shared" si="643"/>
        <v>6.4619999999999997</v>
      </c>
      <c r="R1472" s="324"/>
    </row>
    <row r="1473" spans="1:18" s="20" customFormat="1" ht="15">
      <c r="A1473" s="496"/>
      <c r="B1473" s="480"/>
      <c r="C1473" s="492"/>
      <c r="D1473" s="492"/>
      <c r="E1473" s="480"/>
      <c r="F1473" s="480"/>
      <c r="G1473" s="480"/>
      <c r="H1473" s="486"/>
      <c r="I1473" s="46" t="s">
        <v>16</v>
      </c>
      <c r="J1473" s="496"/>
      <c r="K1473" s="318" t="s">
        <v>12</v>
      </c>
      <c r="L1473" s="35">
        <v>0</v>
      </c>
      <c r="M1473" s="35">
        <v>41.793999999999997</v>
      </c>
      <c r="N1473" s="50">
        <v>317.32</v>
      </c>
      <c r="O1473" s="50">
        <v>368.79700000000003</v>
      </c>
      <c r="P1473" s="50"/>
      <c r="Q1473" s="36">
        <f t="shared" si="643"/>
        <v>727.91100000000006</v>
      </c>
      <c r="R1473" s="317"/>
    </row>
    <row r="1474" spans="1:18" s="20" customFormat="1" ht="38.25">
      <c r="A1474" s="496"/>
      <c r="B1474" s="480"/>
      <c r="C1474" s="492"/>
      <c r="D1474" s="492"/>
      <c r="E1474" s="480"/>
      <c r="F1474" s="480"/>
      <c r="G1474" s="480"/>
      <c r="H1474" s="486"/>
      <c r="I1474" s="46" t="s">
        <v>18</v>
      </c>
      <c r="J1474" s="496"/>
      <c r="K1474" s="320" t="s">
        <v>17</v>
      </c>
      <c r="L1474" s="35">
        <v>0</v>
      </c>
      <c r="M1474" s="35">
        <v>6.4489999999999998</v>
      </c>
      <c r="N1474" s="35">
        <v>0</v>
      </c>
      <c r="O1474" s="35">
        <v>0</v>
      </c>
      <c r="P1474" s="35"/>
      <c r="Q1474" s="36">
        <f t="shared" si="643"/>
        <v>6.4489999999999998</v>
      </c>
      <c r="R1474" s="324"/>
    </row>
    <row r="1475" spans="1:18" s="20" customFormat="1" ht="38.25">
      <c r="A1475" s="496"/>
      <c r="B1475" s="480"/>
      <c r="C1475" s="492"/>
      <c r="D1475" s="492"/>
      <c r="E1475" s="480"/>
      <c r="F1475" s="480"/>
      <c r="G1475" s="480"/>
      <c r="H1475" s="486"/>
      <c r="I1475" s="34" t="s">
        <v>136</v>
      </c>
      <c r="J1475" s="496"/>
      <c r="K1475" s="58" t="s">
        <v>40</v>
      </c>
      <c r="L1475" s="36">
        <f>L1476</f>
        <v>0</v>
      </c>
      <c r="M1475" s="36">
        <f t="shared" ref="M1475:O1475" si="647">M1476</f>
        <v>1.8260000000000001</v>
      </c>
      <c r="N1475" s="36">
        <f t="shared" si="647"/>
        <v>6.0149999999999997</v>
      </c>
      <c r="O1475" s="36">
        <f t="shared" si="647"/>
        <v>10.943</v>
      </c>
      <c r="P1475" s="36"/>
      <c r="Q1475" s="36">
        <f t="shared" si="643"/>
        <v>18.783999999999999</v>
      </c>
      <c r="R1475" s="317"/>
    </row>
    <row r="1476" spans="1:18" s="20" customFormat="1" ht="15">
      <c r="A1476" s="496"/>
      <c r="B1476" s="480"/>
      <c r="C1476" s="492"/>
      <c r="D1476" s="492"/>
      <c r="E1476" s="480"/>
      <c r="F1476" s="480"/>
      <c r="G1476" s="480"/>
      <c r="H1476" s="486"/>
      <c r="I1476" s="46" t="s">
        <v>16</v>
      </c>
      <c r="J1476" s="496"/>
      <c r="K1476" s="318" t="s">
        <v>12</v>
      </c>
      <c r="L1476" s="35">
        <v>0</v>
      </c>
      <c r="M1476" s="35">
        <v>1.8260000000000001</v>
      </c>
      <c r="N1476" s="50">
        <v>6.0149999999999997</v>
      </c>
      <c r="O1476" s="50">
        <v>10.943</v>
      </c>
      <c r="P1476" s="50"/>
      <c r="Q1476" s="36">
        <f t="shared" si="643"/>
        <v>18.783999999999999</v>
      </c>
      <c r="R1476" s="317"/>
    </row>
    <row r="1477" spans="1:18" s="20" customFormat="1" ht="63.75">
      <c r="A1477" s="496"/>
      <c r="B1477" s="480"/>
      <c r="C1477" s="492"/>
      <c r="D1477" s="492"/>
      <c r="E1477" s="480"/>
      <c r="F1477" s="480"/>
      <c r="G1477" s="480"/>
      <c r="H1477" s="486"/>
      <c r="I1477" s="34" t="s">
        <v>137</v>
      </c>
      <c r="J1477" s="498"/>
      <c r="K1477" s="58" t="s">
        <v>61</v>
      </c>
      <c r="L1477" s="36">
        <f>L1478</f>
        <v>0</v>
      </c>
      <c r="M1477" s="36">
        <f t="shared" ref="M1477:O1477" si="648">M1478</f>
        <v>0</v>
      </c>
      <c r="N1477" s="36">
        <f t="shared" si="648"/>
        <v>22.516999999999999</v>
      </c>
      <c r="O1477" s="36">
        <f t="shared" si="648"/>
        <v>27.504000000000001</v>
      </c>
      <c r="P1477" s="36"/>
      <c r="Q1477" s="36">
        <f t="shared" si="643"/>
        <v>50.021000000000001</v>
      </c>
      <c r="R1477" s="317"/>
    </row>
    <row r="1478" spans="1:18" s="20" customFormat="1" ht="15">
      <c r="A1478" s="496"/>
      <c r="B1478" s="480"/>
      <c r="C1478" s="492"/>
      <c r="D1478" s="492"/>
      <c r="E1478" s="480"/>
      <c r="F1478" s="480"/>
      <c r="G1478" s="480"/>
      <c r="H1478" s="486"/>
      <c r="I1478" s="46" t="s">
        <v>16</v>
      </c>
      <c r="J1478" s="314"/>
      <c r="K1478" s="318" t="s">
        <v>12</v>
      </c>
      <c r="L1478" s="35">
        <v>0</v>
      </c>
      <c r="M1478" s="35">
        <v>0</v>
      </c>
      <c r="N1478" s="50">
        <v>22.516999999999999</v>
      </c>
      <c r="O1478" s="50">
        <v>27.504000000000001</v>
      </c>
      <c r="P1478" s="50"/>
      <c r="Q1478" s="36">
        <f t="shared" si="643"/>
        <v>50.021000000000001</v>
      </c>
      <c r="R1478" s="317"/>
    </row>
    <row r="1479" spans="1:18" s="20" customFormat="1" ht="25.5">
      <c r="A1479" s="314"/>
      <c r="B1479" s="315"/>
      <c r="C1479" s="492"/>
      <c r="D1479" s="492"/>
      <c r="E1479" s="480"/>
      <c r="F1479" s="480"/>
      <c r="G1479" s="480"/>
      <c r="H1479" s="486"/>
      <c r="I1479" s="34" t="s">
        <v>630</v>
      </c>
      <c r="J1479" s="314"/>
      <c r="K1479" s="51" t="s">
        <v>46</v>
      </c>
      <c r="L1479" s="36">
        <f>L1480</f>
        <v>0</v>
      </c>
      <c r="M1479" s="36">
        <f t="shared" ref="M1479:O1479" si="649">M1480</f>
        <v>0</v>
      </c>
      <c r="N1479" s="36">
        <f t="shared" si="649"/>
        <v>0</v>
      </c>
      <c r="O1479" s="36">
        <f t="shared" si="649"/>
        <v>1.35</v>
      </c>
      <c r="P1479" s="36"/>
      <c r="Q1479" s="36">
        <f t="shared" si="643"/>
        <v>1.35</v>
      </c>
      <c r="R1479" s="317"/>
    </row>
    <row r="1480" spans="1:18" s="20" customFormat="1" ht="15">
      <c r="A1480" s="314"/>
      <c r="B1480" s="315"/>
      <c r="C1480" s="492"/>
      <c r="D1480" s="492"/>
      <c r="E1480" s="480"/>
      <c r="F1480" s="480"/>
      <c r="G1480" s="480"/>
      <c r="H1480" s="486"/>
      <c r="I1480" s="46" t="s">
        <v>16</v>
      </c>
      <c r="J1480" s="314"/>
      <c r="K1480" s="318" t="s">
        <v>12</v>
      </c>
      <c r="L1480" s="35">
        <v>0</v>
      </c>
      <c r="M1480" s="35">
        <v>0</v>
      </c>
      <c r="N1480" s="35">
        <v>0</v>
      </c>
      <c r="O1480" s="50">
        <v>1.35</v>
      </c>
      <c r="P1480" s="50"/>
      <c r="Q1480" s="36">
        <f t="shared" si="643"/>
        <v>1.35</v>
      </c>
      <c r="R1480" s="317"/>
    </row>
    <row r="1481" spans="1:18" s="20" customFormat="1" ht="15">
      <c r="A1481" s="314"/>
      <c r="B1481" s="316" t="s">
        <v>204</v>
      </c>
      <c r="C1481" s="492"/>
      <c r="D1481" s="492"/>
      <c r="E1481" s="480"/>
      <c r="F1481" s="480"/>
      <c r="G1481" s="480"/>
      <c r="H1481" s="486"/>
      <c r="I1481" s="46"/>
      <c r="J1481" s="314"/>
      <c r="K1481" s="186"/>
      <c r="L1481" s="65"/>
      <c r="M1481" s="66"/>
      <c r="N1481" s="66"/>
      <c r="O1481" s="50"/>
      <c r="P1481" s="50"/>
      <c r="Q1481" s="36"/>
      <c r="R1481" s="317"/>
    </row>
    <row r="1482" spans="1:18" s="20" customFormat="1" ht="76.5">
      <c r="A1482" s="317">
        <v>25</v>
      </c>
      <c r="B1482" s="319" t="s">
        <v>339</v>
      </c>
      <c r="C1482" s="492"/>
      <c r="D1482" s="492"/>
      <c r="E1482" s="480"/>
      <c r="F1482" s="480"/>
      <c r="G1482" s="480"/>
      <c r="H1482" s="486"/>
      <c r="I1482" s="46"/>
      <c r="J1482" s="314"/>
      <c r="K1482" s="186"/>
      <c r="L1482" s="65"/>
      <c r="M1482" s="66"/>
      <c r="N1482" s="66"/>
      <c r="O1482" s="50"/>
      <c r="P1482" s="50"/>
      <c r="Q1482" s="36"/>
      <c r="R1482" s="317"/>
    </row>
    <row r="1483" spans="1:18" s="20" customFormat="1" ht="15">
      <c r="A1483" s="495">
        <v>26</v>
      </c>
      <c r="B1483" s="479" t="s">
        <v>340</v>
      </c>
      <c r="C1483" s="492"/>
      <c r="D1483" s="492"/>
      <c r="E1483" s="480"/>
      <c r="F1483" s="480"/>
      <c r="G1483" s="480"/>
      <c r="H1483" s="486"/>
      <c r="I1483" s="201" t="s">
        <v>13</v>
      </c>
      <c r="J1483" s="495">
        <v>455</v>
      </c>
      <c r="K1483" s="10"/>
      <c r="L1483" s="15">
        <f>L1484</f>
        <v>0</v>
      </c>
      <c r="M1483" s="15">
        <f t="shared" ref="M1483:O1484" si="650">M1484</f>
        <v>38.854999999999997</v>
      </c>
      <c r="N1483" s="15">
        <f t="shared" si="650"/>
        <v>166.846</v>
      </c>
      <c r="O1483" s="15">
        <f t="shared" si="650"/>
        <v>204.114</v>
      </c>
      <c r="P1483" s="15"/>
      <c r="Q1483" s="15">
        <f>O1483+N1483+M1483+L1483</f>
        <v>409.81500000000005</v>
      </c>
      <c r="R1483" s="317"/>
    </row>
    <row r="1484" spans="1:18" s="20" customFormat="1" ht="38.25">
      <c r="A1484" s="496"/>
      <c r="B1484" s="480"/>
      <c r="C1484" s="492"/>
      <c r="D1484" s="492"/>
      <c r="E1484" s="480"/>
      <c r="F1484" s="480"/>
      <c r="G1484" s="480"/>
      <c r="H1484" s="486"/>
      <c r="I1484" s="59" t="s">
        <v>205</v>
      </c>
      <c r="J1484" s="496"/>
      <c r="K1484" s="58">
        <v>455</v>
      </c>
      <c r="L1484" s="36">
        <f>L1485</f>
        <v>0</v>
      </c>
      <c r="M1484" s="36">
        <f t="shared" si="650"/>
        <v>38.854999999999997</v>
      </c>
      <c r="N1484" s="36">
        <f t="shared" si="650"/>
        <v>166.846</v>
      </c>
      <c r="O1484" s="36">
        <f t="shared" si="650"/>
        <v>204.114</v>
      </c>
      <c r="P1484" s="36"/>
      <c r="Q1484" s="36">
        <f>O1484+N1484+M1484+L1484</f>
        <v>409.81500000000005</v>
      </c>
      <c r="R1484" s="317"/>
    </row>
    <row r="1485" spans="1:18" s="20" customFormat="1" ht="25.5">
      <c r="A1485" s="496"/>
      <c r="B1485" s="480"/>
      <c r="C1485" s="492"/>
      <c r="D1485" s="492"/>
      <c r="E1485" s="480"/>
      <c r="F1485" s="480"/>
      <c r="G1485" s="480"/>
      <c r="H1485" s="486"/>
      <c r="I1485" s="59" t="s">
        <v>138</v>
      </c>
      <c r="J1485" s="496"/>
      <c r="K1485" s="58" t="s">
        <v>38</v>
      </c>
      <c r="L1485" s="36">
        <f>L1487+L1486+L1488</f>
        <v>0</v>
      </c>
      <c r="M1485" s="36">
        <f t="shared" ref="M1485:O1485" si="651">M1487+M1486+M1488</f>
        <v>38.854999999999997</v>
      </c>
      <c r="N1485" s="36">
        <f t="shared" si="651"/>
        <v>166.846</v>
      </c>
      <c r="O1485" s="36">
        <f t="shared" si="651"/>
        <v>204.114</v>
      </c>
      <c r="P1485" s="36"/>
      <c r="Q1485" s="36">
        <f t="shared" ref="Q1485:Q1488" si="652">O1485+N1485+M1485+L1485</f>
        <v>409.81500000000005</v>
      </c>
      <c r="R1485" s="317"/>
    </row>
    <row r="1486" spans="1:18" s="20" customFormat="1" ht="25.5">
      <c r="A1486" s="496"/>
      <c r="B1486" s="480"/>
      <c r="C1486" s="492"/>
      <c r="D1486" s="492"/>
      <c r="E1486" s="480"/>
      <c r="F1486" s="480"/>
      <c r="G1486" s="480"/>
      <c r="H1486" s="486"/>
      <c r="I1486" s="64" t="s">
        <v>23</v>
      </c>
      <c r="J1486" s="496"/>
      <c r="K1486" s="61" t="s">
        <v>11</v>
      </c>
      <c r="L1486" s="35">
        <v>0</v>
      </c>
      <c r="M1486" s="35">
        <v>6.867</v>
      </c>
      <c r="N1486" s="35">
        <v>0</v>
      </c>
      <c r="O1486" s="205">
        <v>0.122</v>
      </c>
      <c r="P1486" s="205"/>
      <c r="Q1486" s="36">
        <f t="shared" si="652"/>
        <v>6.9889999999999999</v>
      </c>
      <c r="R1486" s="317"/>
    </row>
    <row r="1487" spans="1:18" s="20" customFormat="1" ht="15">
      <c r="A1487" s="496"/>
      <c r="B1487" s="480"/>
      <c r="C1487" s="492"/>
      <c r="D1487" s="492"/>
      <c r="E1487" s="480"/>
      <c r="F1487" s="480"/>
      <c r="G1487" s="480"/>
      <c r="H1487" s="486"/>
      <c r="I1487" s="163" t="s">
        <v>16</v>
      </c>
      <c r="J1487" s="496"/>
      <c r="K1487" s="318" t="s">
        <v>12</v>
      </c>
      <c r="L1487" s="35">
        <v>0</v>
      </c>
      <c r="M1487" s="50">
        <v>27.594000000000001</v>
      </c>
      <c r="N1487" s="50">
        <v>166.846</v>
      </c>
      <c r="O1487" s="205">
        <v>203.99199999999999</v>
      </c>
      <c r="P1487" s="205"/>
      <c r="Q1487" s="36">
        <f t="shared" si="652"/>
        <v>398.43199999999996</v>
      </c>
      <c r="R1487" s="317"/>
    </row>
    <row r="1488" spans="1:18" s="20" customFormat="1" ht="38.25">
      <c r="A1488" s="322"/>
      <c r="B1488" s="323"/>
      <c r="C1488" s="492"/>
      <c r="D1488" s="492"/>
      <c r="E1488" s="480"/>
      <c r="F1488" s="480"/>
      <c r="G1488" s="480"/>
      <c r="H1488" s="486"/>
      <c r="I1488" s="46" t="s">
        <v>18</v>
      </c>
      <c r="J1488" s="322"/>
      <c r="K1488" s="320" t="s">
        <v>17</v>
      </c>
      <c r="L1488" s="35">
        <v>0</v>
      </c>
      <c r="M1488" s="35">
        <v>4.3940000000000001</v>
      </c>
      <c r="N1488" s="35">
        <v>0</v>
      </c>
      <c r="O1488" s="35">
        <v>0</v>
      </c>
      <c r="P1488" s="35"/>
      <c r="Q1488" s="36">
        <f t="shared" si="652"/>
        <v>4.3940000000000001</v>
      </c>
      <c r="R1488" s="324"/>
    </row>
    <row r="1489" spans="1:18" s="20" customFormat="1" ht="15">
      <c r="A1489" s="495">
        <v>27</v>
      </c>
      <c r="B1489" s="479" t="s">
        <v>341</v>
      </c>
      <c r="C1489" s="492"/>
      <c r="D1489" s="492"/>
      <c r="E1489" s="480"/>
      <c r="F1489" s="480"/>
      <c r="G1489" s="480"/>
      <c r="H1489" s="486"/>
      <c r="I1489" s="201" t="s">
        <v>13</v>
      </c>
      <c r="J1489" s="495">
        <v>457</v>
      </c>
      <c r="K1489" s="10"/>
      <c r="L1489" s="15">
        <f t="shared" ref="L1489:O1490" si="653">L1490</f>
        <v>0</v>
      </c>
      <c r="M1489" s="15">
        <f t="shared" si="653"/>
        <v>3.024</v>
      </c>
      <c r="N1489" s="15">
        <f t="shared" si="653"/>
        <v>18.12</v>
      </c>
      <c r="O1489" s="15">
        <f t="shared" si="653"/>
        <v>21.286999999999999</v>
      </c>
      <c r="P1489" s="15"/>
      <c r="Q1489" s="15">
        <f>O1489+N1489+M1489+L1489</f>
        <v>42.430999999999997</v>
      </c>
      <c r="R1489" s="317"/>
    </row>
    <row r="1490" spans="1:18" s="20" customFormat="1" ht="38.25">
      <c r="A1490" s="496"/>
      <c r="B1490" s="480"/>
      <c r="C1490" s="492"/>
      <c r="D1490" s="492"/>
      <c r="E1490" s="480"/>
      <c r="F1490" s="480"/>
      <c r="G1490" s="480"/>
      <c r="H1490" s="486"/>
      <c r="I1490" s="73" t="s">
        <v>203</v>
      </c>
      <c r="J1490" s="496"/>
      <c r="K1490" s="58">
        <v>457</v>
      </c>
      <c r="L1490" s="36">
        <f>L1491</f>
        <v>0</v>
      </c>
      <c r="M1490" s="36">
        <f t="shared" si="653"/>
        <v>3.024</v>
      </c>
      <c r="N1490" s="36">
        <f t="shared" si="653"/>
        <v>18.12</v>
      </c>
      <c r="O1490" s="36">
        <f t="shared" si="653"/>
        <v>21.286999999999999</v>
      </c>
      <c r="P1490" s="36"/>
      <c r="Q1490" s="36">
        <f>O1490+N1490+M1490+L1490</f>
        <v>42.430999999999997</v>
      </c>
      <c r="R1490" s="317"/>
    </row>
    <row r="1491" spans="1:18" s="20" customFormat="1" ht="25.5">
      <c r="A1491" s="496"/>
      <c r="B1491" s="480"/>
      <c r="C1491" s="492"/>
      <c r="D1491" s="492"/>
      <c r="E1491" s="480"/>
      <c r="F1491" s="480"/>
      <c r="G1491" s="480"/>
      <c r="H1491" s="486"/>
      <c r="I1491" s="34" t="s">
        <v>139</v>
      </c>
      <c r="J1491" s="496"/>
      <c r="K1491" s="58" t="s">
        <v>39</v>
      </c>
      <c r="L1491" s="36">
        <f>L1492+L1493</f>
        <v>0</v>
      </c>
      <c r="M1491" s="36">
        <f t="shared" ref="M1491:O1491" si="654">M1492+M1493</f>
        <v>3.024</v>
      </c>
      <c r="N1491" s="36">
        <f t="shared" si="654"/>
        <v>18.12</v>
      </c>
      <c r="O1491" s="36">
        <f t="shared" si="654"/>
        <v>21.286999999999999</v>
      </c>
      <c r="P1491" s="36"/>
      <c r="Q1491" s="36">
        <f t="shared" ref="Q1491:Q1493" si="655">O1491+N1491+M1491+L1491</f>
        <v>42.430999999999997</v>
      </c>
      <c r="R1491" s="317"/>
    </row>
    <row r="1492" spans="1:18" s="20" customFormat="1" ht="15">
      <c r="A1492" s="496"/>
      <c r="B1492" s="480"/>
      <c r="C1492" s="492"/>
      <c r="D1492" s="492"/>
      <c r="E1492" s="480"/>
      <c r="F1492" s="480"/>
      <c r="G1492" s="480"/>
      <c r="H1492" s="486"/>
      <c r="I1492" s="46" t="s">
        <v>16</v>
      </c>
      <c r="J1492" s="496"/>
      <c r="K1492" s="318" t="s">
        <v>12</v>
      </c>
      <c r="L1492" s="35">
        <v>0</v>
      </c>
      <c r="M1492" s="35">
        <v>2.5379999999999998</v>
      </c>
      <c r="N1492" s="35">
        <v>18.12</v>
      </c>
      <c r="O1492" s="50">
        <v>21.286999999999999</v>
      </c>
      <c r="P1492" s="50"/>
      <c r="Q1492" s="36">
        <f t="shared" si="655"/>
        <v>41.944999999999993</v>
      </c>
      <c r="R1492" s="317"/>
    </row>
    <row r="1493" spans="1:18" s="20" customFormat="1" ht="38.25">
      <c r="A1493" s="326"/>
      <c r="B1493" s="327"/>
      <c r="C1493" s="492"/>
      <c r="D1493" s="492"/>
      <c r="E1493" s="480"/>
      <c r="F1493" s="480"/>
      <c r="G1493" s="480"/>
      <c r="H1493" s="486"/>
      <c r="I1493" s="46" t="s">
        <v>18</v>
      </c>
      <c r="J1493" s="326"/>
      <c r="K1493" s="320" t="s">
        <v>17</v>
      </c>
      <c r="L1493" s="35">
        <v>0</v>
      </c>
      <c r="M1493" s="35">
        <v>0.48599999999999999</v>
      </c>
      <c r="N1493" s="35">
        <v>0</v>
      </c>
      <c r="O1493" s="35">
        <v>0</v>
      </c>
      <c r="P1493" s="35"/>
      <c r="Q1493" s="36">
        <f t="shared" si="655"/>
        <v>0.48599999999999999</v>
      </c>
      <c r="R1493" s="329"/>
    </row>
    <row r="1494" spans="1:18" s="20" customFormat="1" ht="15">
      <c r="A1494" s="495">
        <v>28</v>
      </c>
      <c r="B1494" s="479" t="s">
        <v>342</v>
      </c>
      <c r="C1494" s="492"/>
      <c r="D1494" s="492"/>
      <c r="E1494" s="480"/>
      <c r="F1494" s="480"/>
      <c r="G1494" s="480"/>
      <c r="H1494" s="486"/>
      <c r="I1494" s="201" t="s">
        <v>13</v>
      </c>
      <c r="J1494" s="495">
        <v>457</v>
      </c>
      <c r="K1494" s="10"/>
      <c r="L1494" s="15">
        <f>L1495</f>
        <v>0</v>
      </c>
      <c r="M1494" s="15">
        <f t="shared" ref="M1494:O1496" si="656">M1495</f>
        <v>0</v>
      </c>
      <c r="N1494" s="15">
        <f t="shared" si="656"/>
        <v>0</v>
      </c>
      <c r="O1494" s="15">
        <f t="shared" si="656"/>
        <v>81.486000000000004</v>
      </c>
      <c r="P1494" s="15"/>
      <c r="Q1494" s="15">
        <f>O1494+N1494+M1494+L1494</f>
        <v>81.486000000000004</v>
      </c>
      <c r="R1494" s="317"/>
    </row>
    <row r="1495" spans="1:18" s="20" customFormat="1" ht="38.25">
      <c r="A1495" s="496"/>
      <c r="B1495" s="480"/>
      <c r="C1495" s="492"/>
      <c r="D1495" s="492"/>
      <c r="E1495" s="480"/>
      <c r="F1495" s="480"/>
      <c r="G1495" s="480"/>
      <c r="H1495" s="486"/>
      <c r="I1495" s="73" t="s">
        <v>203</v>
      </c>
      <c r="J1495" s="496"/>
      <c r="K1495" s="51">
        <v>457</v>
      </c>
      <c r="L1495" s="36">
        <f t="shared" ref="L1495" si="657">L1496</f>
        <v>0</v>
      </c>
      <c r="M1495" s="36">
        <f t="shared" si="656"/>
        <v>0</v>
      </c>
      <c r="N1495" s="36">
        <f t="shared" si="656"/>
        <v>0</v>
      </c>
      <c r="O1495" s="36">
        <f t="shared" si="656"/>
        <v>81.486000000000004</v>
      </c>
      <c r="P1495" s="36"/>
      <c r="Q1495" s="36">
        <f>O1495+N1495+M1495+L1495</f>
        <v>81.486000000000004</v>
      </c>
      <c r="R1495" s="317"/>
    </row>
    <row r="1496" spans="1:18" s="20" customFormat="1" ht="25.5">
      <c r="A1496" s="496"/>
      <c r="B1496" s="480"/>
      <c r="C1496" s="492"/>
      <c r="D1496" s="492"/>
      <c r="E1496" s="480"/>
      <c r="F1496" s="480"/>
      <c r="G1496" s="480"/>
      <c r="H1496" s="486"/>
      <c r="I1496" s="38" t="s">
        <v>75</v>
      </c>
      <c r="J1496" s="496"/>
      <c r="K1496" s="51" t="s">
        <v>44</v>
      </c>
      <c r="L1496" s="36">
        <f>L1497</f>
        <v>0</v>
      </c>
      <c r="M1496" s="36">
        <f t="shared" si="656"/>
        <v>0</v>
      </c>
      <c r="N1496" s="36">
        <f t="shared" si="656"/>
        <v>0</v>
      </c>
      <c r="O1496" s="36">
        <f t="shared" si="656"/>
        <v>81.486000000000004</v>
      </c>
      <c r="P1496" s="36"/>
      <c r="Q1496" s="36">
        <f>O1496+N1496+M1496+L1496</f>
        <v>81.486000000000004</v>
      </c>
      <c r="R1496" s="317"/>
    </row>
    <row r="1497" spans="1:18" s="20" customFormat="1" ht="15">
      <c r="A1497" s="496"/>
      <c r="B1497" s="480"/>
      <c r="C1497" s="492"/>
      <c r="D1497" s="492"/>
      <c r="E1497" s="480"/>
      <c r="F1497" s="480"/>
      <c r="G1497" s="480"/>
      <c r="H1497" s="486"/>
      <c r="I1497" s="74" t="s">
        <v>16</v>
      </c>
      <c r="J1497" s="496"/>
      <c r="K1497" s="61" t="s">
        <v>12</v>
      </c>
      <c r="L1497" s="35">
        <v>0</v>
      </c>
      <c r="M1497" s="35">
        <v>0</v>
      </c>
      <c r="N1497" s="35">
        <v>0</v>
      </c>
      <c r="O1497" s="35">
        <v>81.486000000000004</v>
      </c>
      <c r="P1497" s="35"/>
      <c r="Q1497" s="36">
        <f t="shared" ref="Q1497" si="658">O1497+N1497+M1497+L1497</f>
        <v>81.486000000000004</v>
      </c>
      <c r="R1497" s="317"/>
    </row>
    <row r="1498" spans="1:18" s="20" customFormat="1" ht="15" customHeight="1">
      <c r="A1498" s="495">
        <v>29</v>
      </c>
      <c r="B1498" s="479" t="s">
        <v>343</v>
      </c>
      <c r="C1498" s="492"/>
      <c r="D1498" s="492"/>
      <c r="E1498" s="480"/>
      <c r="F1498" s="480"/>
      <c r="G1498" s="480"/>
      <c r="H1498" s="486"/>
      <c r="I1498" s="201" t="s">
        <v>13</v>
      </c>
      <c r="J1498" s="495">
        <v>459</v>
      </c>
      <c r="K1498" s="10"/>
      <c r="L1498" s="206">
        <f>L1499</f>
        <v>0</v>
      </c>
      <c r="M1498" s="206">
        <f t="shared" ref="M1498:O1498" si="659">M1499</f>
        <v>2515.4950000000003</v>
      </c>
      <c r="N1498" s="206">
        <f t="shared" si="659"/>
        <v>458.19499999999994</v>
      </c>
      <c r="O1498" s="206">
        <f t="shared" si="659"/>
        <v>449.13400000000001</v>
      </c>
      <c r="P1498" s="206"/>
      <c r="Q1498" s="15">
        <f>L1498+M1498+N1498+O1498</f>
        <v>3422.8240000000005</v>
      </c>
      <c r="R1498" s="317"/>
    </row>
    <row r="1499" spans="1:18" s="20" customFormat="1" ht="38.25">
      <c r="A1499" s="496"/>
      <c r="B1499" s="480"/>
      <c r="C1499" s="492"/>
      <c r="D1499" s="492"/>
      <c r="E1499" s="480"/>
      <c r="F1499" s="480"/>
      <c r="G1499" s="480"/>
      <c r="H1499" s="486"/>
      <c r="I1499" s="38" t="s">
        <v>206</v>
      </c>
      <c r="J1499" s="496"/>
      <c r="K1499" s="37">
        <v>459</v>
      </c>
      <c r="L1499" s="52">
        <f>L1500+L1503+L1505+L1507+L1511+L1513+L1515+L1517+L1519+L1523+L1525+L1509+L1522</f>
        <v>0</v>
      </c>
      <c r="M1499" s="52">
        <f>M1500+M1503+M1505+M1507+M1511+M1513+M1515+M1517+M1519+M1523+M1525+M1509</f>
        <v>2515.4950000000003</v>
      </c>
      <c r="N1499" s="52">
        <f>N1500+N1503+N1505+N1507+N1511+N1513+N1515+N1517+N1519+N1523+N1525+N1509</f>
        <v>458.19499999999994</v>
      </c>
      <c r="O1499" s="52">
        <f>O1500+O1503+O1505+O1507+O1511+O1513+O1515+O1517+O1519+O1523+O1525+O1509</f>
        <v>449.13400000000001</v>
      </c>
      <c r="P1499" s="52"/>
      <c r="Q1499" s="36">
        <f>L1499+M1499+N1499+O1499</f>
        <v>3422.8240000000005</v>
      </c>
      <c r="R1499" s="317"/>
    </row>
    <row r="1500" spans="1:18" s="20" customFormat="1" ht="102">
      <c r="A1500" s="496"/>
      <c r="B1500" s="480"/>
      <c r="C1500" s="492"/>
      <c r="D1500" s="492"/>
      <c r="E1500" s="480"/>
      <c r="F1500" s="480"/>
      <c r="G1500" s="480"/>
      <c r="H1500" s="486"/>
      <c r="I1500" s="34" t="s">
        <v>140</v>
      </c>
      <c r="J1500" s="496"/>
      <c r="K1500" s="63" t="s">
        <v>10</v>
      </c>
      <c r="L1500" s="36">
        <f>L1501+L1502</f>
        <v>0</v>
      </c>
      <c r="M1500" s="36">
        <f t="shared" ref="M1500:O1500" si="660">M1501+M1502</f>
        <v>49.03</v>
      </c>
      <c r="N1500" s="36">
        <f t="shared" si="660"/>
        <v>103.872</v>
      </c>
      <c r="O1500" s="36">
        <f t="shared" si="660"/>
        <v>105.92700000000001</v>
      </c>
      <c r="P1500" s="36"/>
      <c r="Q1500" s="36">
        <f t="shared" ref="Q1500:Q1561" si="661">L1500+M1500+N1500+O1500</f>
        <v>258.82900000000001</v>
      </c>
      <c r="R1500" s="317"/>
    </row>
    <row r="1501" spans="1:18" s="20" customFormat="1" ht="15">
      <c r="A1501" s="496"/>
      <c r="B1501" s="480"/>
      <c r="C1501" s="492"/>
      <c r="D1501" s="492"/>
      <c r="E1501" s="480"/>
      <c r="F1501" s="480"/>
      <c r="G1501" s="480"/>
      <c r="H1501" s="486"/>
      <c r="I1501" s="46" t="s">
        <v>16</v>
      </c>
      <c r="J1501" s="496"/>
      <c r="K1501" s="62" t="s">
        <v>12</v>
      </c>
      <c r="L1501" s="35">
        <v>0</v>
      </c>
      <c r="M1501" s="35">
        <v>48.874000000000002</v>
      </c>
      <c r="N1501" s="50">
        <v>103.872</v>
      </c>
      <c r="O1501" s="50">
        <v>105.92700000000001</v>
      </c>
      <c r="P1501" s="50"/>
      <c r="Q1501" s="36">
        <f t="shared" si="661"/>
        <v>258.673</v>
      </c>
      <c r="R1501" s="317"/>
    </row>
    <row r="1502" spans="1:18" s="20" customFormat="1" ht="38.25">
      <c r="A1502" s="496"/>
      <c r="B1502" s="480"/>
      <c r="C1502" s="492"/>
      <c r="D1502" s="492"/>
      <c r="E1502" s="480"/>
      <c r="F1502" s="480"/>
      <c r="G1502" s="480"/>
      <c r="H1502" s="486"/>
      <c r="I1502" s="183" t="s">
        <v>18</v>
      </c>
      <c r="J1502" s="496"/>
      <c r="K1502" s="62" t="s">
        <v>17</v>
      </c>
      <c r="L1502" s="35">
        <v>0</v>
      </c>
      <c r="M1502" s="35">
        <v>0.156</v>
      </c>
      <c r="N1502" s="35">
        <v>0</v>
      </c>
      <c r="O1502" s="35">
        <v>0</v>
      </c>
      <c r="P1502" s="35"/>
      <c r="Q1502" s="36">
        <f t="shared" si="661"/>
        <v>0.156</v>
      </c>
      <c r="R1502" s="324"/>
    </row>
    <row r="1503" spans="1:18" s="20" customFormat="1" ht="25.5">
      <c r="A1503" s="496"/>
      <c r="B1503" s="480"/>
      <c r="C1503" s="492"/>
      <c r="D1503" s="492"/>
      <c r="E1503" s="480"/>
      <c r="F1503" s="480"/>
      <c r="G1503" s="480"/>
      <c r="H1503" s="486"/>
      <c r="I1503" s="180" t="s">
        <v>104</v>
      </c>
      <c r="J1503" s="496"/>
      <c r="K1503" s="63" t="s">
        <v>26</v>
      </c>
      <c r="L1503" s="36">
        <f>L1504</f>
        <v>0</v>
      </c>
      <c r="M1503" s="36">
        <f>M1504</f>
        <v>0</v>
      </c>
      <c r="N1503" s="36">
        <f t="shared" ref="N1503" si="662">N1504</f>
        <v>3.1240000000000001</v>
      </c>
      <c r="O1503" s="36">
        <f>O1504</f>
        <v>3.1240000000000001</v>
      </c>
      <c r="P1503" s="36"/>
      <c r="Q1503" s="36">
        <f t="shared" si="661"/>
        <v>6.2480000000000002</v>
      </c>
      <c r="R1503" s="317"/>
    </row>
    <row r="1504" spans="1:18" s="20" customFormat="1" ht="15">
      <c r="A1504" s="496"/>
      <c r="B1504" s="480"/>
      <c r="C1504" s="492"/>
      <c r="D1504" s="492"/>
      <c r="E1504" s="480"/>
      <c r="F1504" s="480"/>
      <c r="G1504" s="480"/>
      <c r="H1504" s="486"/>
      <c r="I1504" s="46" t="s">
        <v>16</v>
      </c>
      <c r="J1504" s="496"/>
      <c r="K1504" s="62" t="s">
        <v>12</v>
      </c>
      <c r="L1504" s="35">
        <v>0</v>
      </c>
      <c r="M1504" s="35">
        <v>0</v>
      </c>
      <c r="N1504" s="50">
        <v>3.1240000000000001</v>
      </c>
      <c r="O1504" s="50">
        <v>3.1240000000000001</v>
      </c>
      <c r="P1504" s="50"/>
      <c r="Q1504" s="36">
        <f t="shared" si="661"/>
        <v>6.2480000000000002</v>
      </c>
      <c r="R1504" s="317"/>
    </row>
    <row r="1505" spans="1:18" s="20" customFormat="1" ht="38.25">
      <c r="A1505" s="496"/>
      <c r="B1505" s="480"/>
      <c r="C1505" s="492"/>
      <c r="D1505" s="492"/>
      <c r="E1505" s="480"/>
      <c r="F1505" s="480"/>
      <c r="G1505" s="480"/>
      <c r="H1505" s="486"/>
      <c r="I1505" s="180" t="s">
        <v>162</v>
      </c>
      <c r="J1505" s="496"/>
      <c r="K1505" s="63" t="s">
        <v>27</v>
      </c>
      <c r="L1505" s="36">
        <f>L1506</f>
        <v>0</v>
      </c>
      <c r="M1505" s="36">
        <f t="shared" ref="M1505:N1505" si="663">M1506</f>
        <v>25.327999999999999</v>
      </c>
      <c r="N1505" s="36">
        <f t="shared" si="663"/>
        <v>29.919</v>
      </c>
      <c r="O1505" s="36">
        <f>O1506</f>
        <v>33.368000000000002</v>
      </c>
      <c r="P1505" s="36"/>
      <c r="Q1505" s="36">
        <f t="shared" si="661"/>
        <v>88.615000000000009</v>
      </c>
      <c r="R1505" s="317"/>
    </row>
    <row r="1506" spans="1:18" s="20" customFormat="1" ht="15">
      <c r="A1506" s="496"/>
      <c r="B1506" s="480"/>
      <c r="C1506" s="492"/>
      <c r="D1506" s="492"/>
      <c r="E1506" s="480"/>
      <c r="F1506" s="480"/>
      <c r="G1506" s="480"/>
      <c r="H1506" s="486"/>
      <c r="I1506" s="46" t="s">
        <v>16</v>
      </c>
      <c r="J1506" s="496"/>
      <c r="K1506" s="62" t="s">
        <v>12</v>
      </c>
      <c r="L1506" s="35">
        <v>0</v>
      </c>
      <c r="M1506" s="35">
        <v>25.327999999999999</v>
      </c>
      <c r="N1506" s="50">
        <v>29.919</v>
      </c>
      <c r="O1506" s="50">
        <v>33.368000000000002</v>
      </c>
      <c r="P1506" s="50"/>
      <c r="Q1506" s="36">
        <f t="shared" si="661"/>
        <v>88.615000000000009</v>
      </c>
      <c r="R1506" s="317"/>
    </row>
    <row r="1507" spans="1:18" s="20" customFormat="1" ht="38.25">
      <c r="A1507" s="496"/>
      <c r="B1507" s="480"/>
      <c r="C1507" s="492"/>
      <c r="D1507" s="492"/>
      <c r="E1507" s="480"/>
      <c r="F1507" s="480"/>
      <c r="G1507" s="480"/>
      <c r="H1507" s="486"/>
      <c r="I1507" s="180" t="s">
        <v>398</v>
      </c>
      <c r="J1507" s="496"/>
      <c r="K1507" s="63" t="s">
        <v>38</v>
      </c>
      <c r="L1507" s="36">
        <f>L1508</f>
        <v>0</v>
      </c>
      <c r="M1507" s="36">
        <f t="shared" ref="M1507:N1507" si="664">M1508</f>
        <v>0</v>
      </c>
      <c r="N1507" s="36">
        <f t="shared" si="664"/>
        <v>0.24199999999999999</v>
      </c>
      <c r="O1507" s="36">
        <f>O1508</f>
        <v>10.614000000000001</v>
      </c>
      <c r="P1507" s="36"/>
      <c r="Q1507" s="36">
        <f t="shared" si="661"/>
        <v>10.856000000000002</v>
      </c>
      <c r="R1507" s="317"/>
    </row>
    <row r="1508" spans="1:18" s="20" customFormat="1" ht="15">
      <c r="A1508" s="496"/>
      <c r="B1508" s="480"/>
      <c r="C1508" s="492"/>
      <c r="D1508" s="492"/>
      <c r="E1508" s="480"/>
      <c r="F1508" s="480"/>
      <c r="G1508" s="480"/>
      <c r="H1508" s="486"/>
      <c r="I1508" s="46" t="s">
        <v>16</v>
      </c>
      <c r="J1508" s="496"/>
      <c r="K1508" s="62" t="s">
        <v>12</v>
      </c>
      <c r="L1508" s="35">
        <v>0</v>
      </c>
      <c r="M1508" s="35">
        <v>0</v>
      </c>
      <c r="N1508" s="50">
        <v>0.24199999999999999</v>
      </c>
      <c r="O1508" s="50">
        <v>10.614000000000001</v>
      </c>
      <c r="P1508" s="50"/>
      <c r="Q1508" s="36">
        <f t="shared" si="661"/>
        <v>10.856000000000002</v>
      </c>
      <c r="R1508" s="317"/>
    </row>
    <row r="1509" spans="1:18" s="20" customFormat="1" ht="38.25">
      <c r="A1509" s="496"/>
      <c r="B1509" s="480"/>
      <c r="C1509" s="492"/>
      <c r="D1509" s="492"/>
      <c r="E1509" s="480"/>
      <c r="F1509" s="480"/>
      <c r="G1509" s="480"/>
      <c r="H1509" s="486"/>
      <c r="I1509" s="180" t="s">
        <v>356</v>
      </c>
      <c r="J1509" s="496"/>
      <c r="K1509" s="63" t="s">
        <v>91</v>
      </c>
      <c r="L1509" s="36">
        <f>L1510</f>
        <v>0</v>
      </c>
      <c r="M1509" s="36">
        <f t="shared" ref="M1509:N1509" si="665">M1510</f>
        <v>0</v>
      </c>
      <c r="N1509" s="36">
        <f t="shared" si="665"/>
        <v>0</v>
      </c>
      <c r="O1509" s="36">
        <f>O1510</f>
        <v>37.485999999999997</v>
      </c>
      <c r="P1509" s="36"/>
      <c r="Q1509" s="36">
        <f t="shared" si="661"/>
        <v>37.485999999999997</v>
      </c>
      <c r="R1509" s="317"/>
    </row>
    <row r="1510" spans="1:18" s="20" customFormat="1" ht="15">
      <c r="A1510" s="496"/>
      <c r="B1510" s="480"/>
      <c r="C1510" s="492"/>
      <c r="D1510" s="492"/>
      <c r="E1510" s="480"/>
      <c r="F1510" s="480"/>
      <c r="G1510" s="480"/>
      <c r="H1510" s="486"/>
      <c r="I1510" s="46" t="s">
        <v>16</v>
      </c>
      <c r="J1510" s="496"/>
      <c r="K1510" s="62" t="s">
        <v>12</v>
      </c>
      <c r="L1510" s="35">
        <v>0</v>
      </c>
      <c r="M1510" s="35">
        <v>0</v>
      </c>
      <c r="N1510" s="50">
        <v>0</v>
      </c>
      <c r="O1510" s="50">
        <v>37.485999999999997</v>
      </c>
      <c r="P1510" s="50"/>
      <c r="Q1510" s="36">
        <f t="shared" si="661"/>
        <v>37.485999999999997</v>
      </c>
      <c r="R1510" s="317"/>
    </row>
    <row r="1511" spans="1:18" s="20" customFormat="1" ht="25.5">
      <c r="A1511" s="496"/>
      <c r="B1511" s="480"/>
      <c r="C1511" s="492"/>
      <c r="D1511" s="492"/>
      <c r="E1511" s="480"/>
      <c r="F1511" s="480"/>
      <c r="G1511" s="480"/>
      <c r="H1511" s="486"/>
      <c r="I1511" s="180" t="s">
        <v>25</v>
      </c>
      <c r="J1511" s="496"/>
      <c r="K1511" s="63" t="s">
        <v>12</v>
      </c>
      <c r="L1511" s="36">
        <f>L1512</f>
        <v>0</v>
      </c>
      <c r="M1511" s="36">
        <f t="shared" ref="M1511:N1511" si="666">M1512</f>
        <v>0</v>
      </c>
      <c r="N1511" s="36">
        <f t="shared" si="666"/>
        <v>0.2</v>
      </c>
      <c r="O1511" s="36">
        <f>O1512</f>
        <v>5.85</v>
      </c>
      <c r="P1511" s="36"/>
      <c r="Q1511" s="36">
        <f t="shared" si="661"/>
        <v>6.05</v>
      </c>
      <c r="R1511" s="317"/>
    </row>
    <row r="1512" spans="1:18" s="20" customFormat="1" ht="15">
      <c r="A1512" s="496"/>
      <c r="B1512" s="480"/>
      <c r="C1512" s="492"/>
      <c r="D1512" s="492"/>
      <c r="E1512" s="480"/>
      <c r="F1512" s="480"/>
      <c r="G1512" s="480"/>
      <c r="H1512" s="486"/>
      <c r="I1512" s="46" t="s">
        <v>16</v>
      </c>
      <c r="J1512" s="496"/>
      <c r="K1512" s="62" t="s">
        <v>12</v>
      </c>
      <c r="L1512" s="35">
        <v>0</v>
      </c>
      <c r="M1512" s="35">
        <v>0</v>
      </c>
      <c r="N1512" s="50">
        <v>0.2</v>
      </c>
      <c r="O1512" s="50">
        <v>5.85</v>
      </c>
      <c r="P1512" s="50"/>
      <c r="Q1512" s="36">
        <f t="shared" si="661"/>
        <v>6.05</v>
      </c>
      <c r="R1512" s="317"/>
    </row>
    <row r="1513" spans="1:18" s="20" customFormat="1" ht="38.25">
      <c r="A1513" s="496"/>
      <c r="B1513" s="480"/>
      <c r="C1513" s="492"/>
      <c r="D1513" s="492"/>
      <c r="E1513" s="480"/>
      <c r="F1513" s="480"/>
      <c r="G1513" s="480"/>
      <c r="H1513" s="486"/>
      <c r="I1513" s="34" t="s">
        <v>394</v>
      </c>
      <c r="J1513" s="496"/>
      <c r="K1513" s="63" t="s">
        <v>92</v>
      </c>
      <c r="L1513" s="36">
        <f t="shared" ref="L1513:O1513" si="667">L1514</f>
        <v>0</v>
      </c>
      <c r="M1513" s="36">
        <f t="shared" si="667"/>
        <v>0</v>
      </c>
      <c r="N1513" s="36">
        <f t="shared" si="667"/>
        <v>51.75</v>
      </c>
      <c r="O1513" s="36">
        <f t="shared" si="667"/>
        <v>81.224000000000004</v>
      </c>
      <c r="P1513" s="36"/>
      <c r="Q1513" s="36">
        <f t="shared" si="661"/>
        <v>132.97399999999999</v>
      </c>
      <c r="R1513" s="317"/>
    </row>
    <row r="1514" spans="1:18" s="20" customFormat="1" ht="25.5">
      <c r="A1514" s="496"/>
      <c r="B1514" s="480"/>
      <c r="C1514" s="492"/>
      <c r="D1514" s="492"/>
      <c r="E1514" s="480"/>
      <c r="F1514" s="480"/>
      <c r="G1514" s="480"/>
      <c r="H1514" s="486"/>
      <c r="I1514" s="46" t="s">
        <v>142</v>
      </c>
      <c r="J1514" s="496"/>
      <c r="K1514" s="62" t="s">
        <v>45</v>
      </c>
      <c r="L1514" s="35">
        <v>0</v>
      </c>
      <c r="M1514" s="35">
        <v>0</v>
      </c>
      <c r="N1514" s="50">
        <v>51.75</v>
      </c>
      <c r="O1514" s="50">
        <v>81.224000000000004</v>
      </c>
      <c r="P1514" s="50"/>
      <c r="Q1514" s="36">
        <f t="shared" si="661"/>
        <v>132.97399999999999</v>
      </c>
      <c r="R1514" s="317"/>
    </row>
    <row r="1515" spans="1:18" s="20" customFormat="1" ht="51" customHeight="1">
      <c r="A1515" s="496"/>
      <c r="B1515" s="480"/>
      <c r="C1515" s="492"/>
      <c r="D1515" s="492"/>
      <c r="E1515" s="480"/>
      <c r="F1515" s="480"/>
      <c r="G1515" s="480"/>
      <c r="H1515" s="486"/>
      <c r="I1515" s="180" t="s">
        <v>358</v>
      </c>
      <c r="J1515" s="496"/>
      <c r="K1515" s="63" t="s">
        <v>94</v>
      </c>
      <c r="L1515" s="36">
        <f t="shared" ref="L1515:O1515" si="668">L1516</f>
        <v>0</v>
      </c>
      <c r="M1515" s="36">
        <f t="shared" si="668"/>
        <v>0</v>
      </c>
      <c r="N1515" s="36">
        <f t="shared" si="668"/>
        <v>2.3E-2</v>
      </c>
      <c r="O1515" s="36">
        <f t="shared" si="668"/>
        <v>4.625</v>
      </c>
      <c r="P1515" s="36"/>
      <c r="Q1515" s="36">
        <f t="shared" si="661"/>
        <v>4.6479999999999997</v>
      </c>
      <c r="R1515" s="37"/>
    </row>
    <row r="1516" spans="1:18" s="20" customFormat="1" ht="15">
      <c r="A1516" s="496"/>
      <c r="B1516" s="480"/>
      <c r="C1516" s="492"/>
      <c r="D1516" s="492"/>
      <c r="E1516" s="480"/>
      <c r="F1516" s="480"/>
      <c r="G1516" s="480"/>
      <c r="H1516" s="486"/>
      <c r="I1516" s="46" t="s">
        <v>16</v>
      </c>
      <c r="J1516" s="496"/>
      <c r="K1516" s="62" t="s">
        <v>12</v>
      </c>
      <c r="L1516" s="35">
        <v>0</v>
      </c>
      <c r="M1516" s="35">
        <v>0</v>
      </c>
      <c r="N1516" s="35">
        <v>2.3E-2</v>
      </c>
      <c r="O1516" s="35">
        <v>4.625</v>
      </c>
      <c r="P1516" s="35"/>
      <c r="Q1516" s="36">
        <f t="shared" si="661"/>
        <v>4.6479999999999997</v>
      </c>
      <c r="R1516" s="317"/>
    </row>
    <row r="1517" spans="1:18" s="20" customFormat="1" ht="38.25">
      <c r="A1517" s="496"/>
      <c r="B1517" s="480"/>
      <c r="C1517" s="492"/>
      <c r="D1517" s="492"/>
      <c r="E1517" s="480"/>
      <c r="F1517" s="480"/>
      <c r="G1517" s="480"/>
      <c r="H1517" s="486"/>
      <c r="I1517" s="187" t="s">
        <v>395</v>
      </c>
      <c r="J1517" s="496"/>
      <c r="K1517" s="63" t="s">
        <v>47</v>
      </c>
      <c r="L1517" s="36">
        <f t="shared" ref="L1517:O1517" si="669">L1518</f>
        <v>0</v>
      </c>
      <c r="M1517" s="36">
        <f t="shared" si="669"/>
        <v>0</v>
      </c>
      <c r="N1517" s="36">
        <f t="shared" si="669"/>
        <v>1E-3</v>
      </c>
      <c r="O1517" s="36">
        <f t="shared" si="669"/>
        <v>4.5949999999999998</v>
      </c>
      <c r="P1517" s="36"/>
      <c r="Q1517" s="36">
        <f t="shared" si="661"/>
        <v>4.5960000000000001</v>
      </c>
      <c r="R1517" s="37"/>
    </row>
    <row r="1518" spans="1:18" s="20" customFormat="1" ht="15">
      <c r="A1518" s="496"/>
      <c r="B1518" s="480"/>
      <c r="C1518" s="492"/>
      <c r="D1518" s="492"/>
      <c r="E1518" s="480"/>
      <c r="F1518" s="480"/>
      <c r="G1518" s="480"/>
      <c r="H1518" s="486"/>
      <c r="I1518" s="46" t="s">
        <v>16</v>
      </c>
      <c r="J1518" s="496"/>
      <c r="K1518" s="62" t="s">
        <v>12</v>
      </c>
      <c r="L1518" s="35">
        <v>0</v>
      </c>
      <c r="M1518" s="35">
        <v>0</v>
      </c>
      <c r="N1518" s="35">
        <v>1E-3</v>
      </c>
      <c r="O1518" s="35">
        <v>4.5949999999999998</v>
      </c>
      <c r="P1518" s="35"/>
      <c r="Q1518" s="36">
        <f t="shared" si="661"/>
        <v>4.5960000000000001</v>
      </c>
      <c r="R1518" s="317"/>
    </row>
    <row r="1519" spans="1:18" s="20" customFormat="1" ht="65.25" customHeight="1">
      <c r="A1519" s="496"/>
      <c r="B1519" s="480"/>
      <c r="C1519" s="492"/>
      <c r="D1519" s="492"/>
      <c r="E1519" s="480"/>
      <c r="F1519" s="480"/>
      <c r="G1519" s="480"/>
      <c r="H1519" s="486"/>
      <c r="I1519" s="180" t="s">
        <v>143</v>
      </c>
      <c r="J1519" s="496"/>
      <c r="K1519" s="63" t="s">
        <v>110</v>
      </c>
      <c r="L1519" s="36">
        <f>L1520+L1521</f>
        <v>0</v>
      </c>
      <c r="M1519" s="36">
        <f t="shared" ref="M1519:O1519" si="670">M1520+M1521</f>
        <v>2440.002</v>
      </c>
      <c r="N1519" s="36">
        <f t="shared" si="670"/>
        <v>89.212000000000003</v>
      </c>
      <c r="O1519" s="36">
        <f t="shared" si="670"/>
        <v>124.78400000000001</v>
      </c>
      <c r="P1519" s="36"/>
      <c r="Q1519" s="36">
        <f t="shared" si="661"/>
        <v>2653.998</v>
      </c>
      <c r="R1519" s="37"/>
    </row>
    <row r="1520" spans="1:18" s="20" customFormat="1" ht="15">
      <c r="A1520" s="496"/>
      <c r="B1520" s="480"/>
      <c r="C1520" s="492"/>
      <c r="D1520" s="492"/>
      <c r="E1520" s="480"/>
      <c r="F1520" s="480"/>
      <c r="G1520" s="480"/>
      <c r="H1520" s="486"/>
      <c r="I1520" s="46" t="s">
        <v>16</v>
      </c>
      <c r="J1520" s="496"/>
      <c r="K1520" s="62" t="s">
        <v>12</v>
      </c>
      <c r="L1520" s="35">
        <v>0</v>
      </c>
      <c r="M1520" s="35">
        <v>0</v>
      </c>
      <c r="N1520" s="35">
        <v>89.212000000000003</v>
      </c>
      <c r="O1520" s="35">
        <v>124.78400000000001</v>
      </c>
      <c r="P1520" s="35"/>
      <c r="Q1520" s="36">
        <f t="shared" si="661"/>
        <v>213.99600000000001</v>
      </c>
      <c r="R1520" s="317"/>
    </row>
    <row r="1521" spans="1:18" s="20" customFormat="1" ht="25.5">
      <c r="A1521" s="496"/>
      <c r="B1521" s="480"/>
      <c r="C1521" s="492"/>
      <c r="D1521" s="492"/>
      <c r="E1521" s="480"/>
      <c r="F1521" s="480"/>
      <c r="G1521" s="480"/>
      <c r="H1521" s="486"/>
      <c r="I1521" s="46" t="s">
        <v>646</v>
      </c>
      <c r="J1521" s="496"/>
      <c r="K1521" s="62" t="s">
        <v>109</v>
      </c>
      <c r="L1521" s="35">
        <v>0</v>
      </c>
      <c r="M1521" s="35">
        <v>2440.002</v>
      </c>
      <c r="N1521" s="35">
        <v>0</v>
      </c>
      <c r="O1521" s="35">
        <v>0</v>
      </c>
      <c r="P1521" s="35"/>
      <c r="Q1521" s="36">
        <f t="shared" si="661"/>
        <v>2440.002</v>
      </c>
      <c r="R1521" s="324"/>
    </row>
    <row r="1522" spans="1:18" s="20" customFormat="1" ht="15">
      <c r="A1522" s="496"/>
      <c r="B1522" s="480"/>
      <c r="C1522" s="492"/>
      <c r="D1522" s="492"/>
      <c r="E1522" s="480"/>
      <c r="F1522" s="480"/>
      <c r="G1522" s="480"/>
      <c r="H1522" s="486"/>
      <c r="I1522" s="34" t="s">
        <v>105</v>
      </c>
      <c r="J1522" s="496"/>
      <c r="K1522" s="63" t="s">
        <v>111</v>
      </c>
      <c r="L1522" s="36">
        <v>0</v>
      </c>
      <c r="M1522" s="36">
        <v>262.3</v>
      </c>
      <c r="N1522" s="36">
        <v>0</v>
      </c>
      <c r="O1522" s="36">
        <v>0</v>
      </c>
      <c r="P1522" s="36"/>
      <c r="Q1522" s="36">
        <f t="shared" si="661"/>
        <v>262.3</v>
      </c>
      <c r="R1522" s="324"/>
    </row>
    <row r="1523" spans="1:18" s="20" customFormat="1" ht="89.25">
      <c r="A1523" s="496"/>
      <c r="B1523" s="480"/>
      <c r="C1523" s="492"/>
      <c r="D1523" s="492"/>
      <c r="E1523" s="480"/>
      <c r="F1523" s="480"/>
      <c r="G1523" s="480"/>
      <c r="H1523" s="486"/>
      <c r="I1523" s="34" t="s">
        <v>397</v>
      </c>
      <c r="J1523" s="496"/>
      <c r="K1523" s="63" t="s">
        <v>90</v>
      </c>
      <c r="L1523" s="36">
        <f t="shared" ref="L1523:O1523" si="671">L1524</f>
        <v>0</v>
      </c>
      <c r="M1523" s="36">
        <f t="shared" si="671"/>
        <v>0</v>
      </c>
      <c r="N1523" s="36">
        <f t="shared" si="671"/>
        <v>155.68799999999999</v>
      </c>
      <c r="O1523" s="36">
        <f t="shared" si="671"/>
        <v>1E-3</v>
      </c>
      <c r="P1523" s="36"/>
      <c r="Q1523" s="36">
        <f t="shared" si="661"/>
        <v>155.68899999999999</v>
      </c>
      <c r="R1523" s="317"/>
    </row>
    <row r="1524" spans="1:18" s="20" customFormat="1" ht="15">
      <c r="A1524" s="496"/>
      <c r="B1524" s="480"/>
      <c r="C1524" s="492"/>
      <c r="D1524" s="492"/>
      <c r="E1524" s="480"/>
      <c r="F1524" s="480"/>
      <c r="G1524" s="480"/>
      <c r="H1524" s="486"/>
      <c r="I1524" s="46" t="s">
        <v>16</v>
      </c>
      <c r="J1524" s="496"/>
      <c r="K1524" s="62" t="s">
        <v>12</v>
      </c>
      <c r="L1524" s="35">
        <v>0</v>
      </c>
      <c r="M1524" s="35">
        <v>0</v>
      </c>
      <c r="N1524" s="35">
        <v>155.68799999999999</v>
      </c>
      <c r="O1524" s="35">
        <v>1E-3</v>
      </c>
      <c r="P1524" s="35"/>
      <c r="Q1524" s="36">
        <f t="shared" si="661"/>
        <v>155.68899999999999</v>
      </c>
      <c r="R1524" s="317"/>
    </row>
    <row r="1525" spans="1:18" s="20" customFormat="1" ht="38.25">
      <c r="A1525" s="496"/>
      <c r="B1525" s="480"/>
      <c r="C1525" s="492"/>
      <c r="D1525" s="492"/>
      <c r="E1525" s="480"/>
      <c r="F1525" s="480"/>
      <c r="G1525" s="480"/>
      <c r="H1525" s="486"/>
      <c r="I1525" s="188" t="s">
        <v>107</v>
      </c>
      <c r="J1525" s="496"/>
      <c r="K1525" s="63" t="s">
        <v>112</v>
      </c>
      <c r="L1525" s="36">
        <f t="shared" ref="L1525:O1525" si="672">L1526</f>
        <v>0</v>
      </c>
      <c r="M1525" s="36">
        <f t="shared" si="672"/>
        <v>1.135</v>
      </c>
      <c r="N1525" s="36">
        <f t="shared" si="672"/>
        <v>24.164000000000001</v>
      </c>
      <c r="O1525" s="36">
        <f t="shared" si="672"/>
        <v>37.536000000000001</v>
      </c>
      <c r="P1525" s="36"/>
      <c r="Q1525" s="36">
        <f t="shared" si="661"/>
        <v>62.835000000000008</v>
      </c>
      <c r="R1525" s="317"/>
    </row>
    <row r="1526" spans="1:18" s="20" customFormat="1" ht="15">
      <c r="A1526" s="498"/>
      <c r="B1526" s="481"/>
      <c r="C1526" s="492"/>
      <c r="D1526" s="492"/>
      <c r="E1526" s="480"/>
      <c r="F1526" s="480"/>
      <c r="G1526" s="480"/>
      <c r="H1526" s="486"/>
      <c r="I1526" s="46" t="s">
        <v>16</v>
      </c>
      <c r="J1526" s="498"/>
      <c r="K1526" s="62" t="s">
        <v>12</v>
      </c>
      <c r="L1526" s="35">
        <v>0</v>
      </c>
      <c r="M1526" s="35">
        <v>1.135</v>
      </c>
      <c r="N1526" s="35">
        <v>24.164000000000001</v>
      </c>
      <c r="O1526" s="35">
        <v>37.536000000000001</v>
      </c>
      <c r="P1526" s="35"/>
      <c r="Q1526" s="36">
        <f t="shared" si="661"/>
        <v>62.835000000000008</v>
      </c>
      <c r="R1526" s="317"/>
    </row>
    <row r="1527" spans="1:18" s="20" customFormat="1" ht="15">
      <c r="A1527" s="497">
        <v>30</v>
      </c>
      <c r="B1527" s="479" t="s">
        <v>344</v>
      </c>
      <c r="C1527" s="492"/>
      <c r="D1527" s="492"/>
      <c r="E1527" s="480"/>
      <c r="F1527" s="480"/>
      <c r="G1527" s="480"/>
      <c r="H1527" s="486"/>
      <c r="I1527" s="201" t="s">
        <v>13</v>
      </c>
      <c r="J1527" s="495">
        <v>477</v>
      </c>
      <c r="K1527" s="10"/>
      <c r="L1527" s="15">
        <f>L1528</f>
        <v>0</v>
      </c>
      <c r="M1527" s="15">
        <f t="shared" ref="M1527:O1527" si="673">M1528</f>
        <v>28.117000000000001</v>
      </c>
      <c r="N1527" s="15">
        <f t="shared" si="673"/>
        <v>109.121</v>
      </c>
      <c r="O1527" s="15">
        <f t="shared" si="673"/>
        <v>98.300999999999988</v>
      </c>
      <c r="P1527" s="15"/>
      <c r="Q1527" s="15">
        <f t="shared" si="661"/>
        <v>235.53899999999999</v>
      </c>
      <c r="R1527" s="317"/>
    </row>
    <row r="1528" spans="1:18" s="20" customFormat="1" ht="25.5">
      <c r="A1528" s="497"/>
      <c r="B1528" s="480"/>
      <c r="C1528" s="492"/>
      <c r="D1528" s="492"/>
      <c r="E1528" s="480"/>
      <c r="F1528" s="480"/>
      <c r="G1528" s="480"/>
      <c r="H1528" s="486"/>
      <c r="I1528" s="34" t="s">
        <v>207</v>
      </c>
      <c r="J1528" s="496"/>
      <c r="K1528" s="76" t="s">
        <v>399</v>
      </c>
      <c r="L1528" s="36">
        <f>L1529+L1532</f>
        <v>0</v>
      </c>
      <c r="M1528" s="36">
        <f t="shared" ref="M1528:O1528" si="674">M1529+M1532</f>
        <v>28.117000000000001</v>
      </c>
      <c r="N1528" s="36">
        <f t="shared" si="674"/>
        <v>109.121</v>
      </c>
      <c r="O1528" s="36">
        <f t="shared" si="674"/>
        <v>98.300999999999988</v>
      </c>
      <c r="P1528" s="36"/>
      <c r="Q1528" s="36">
        <f t="shared" si="661"/>
        <v>235.53899999999999</v>
      </c>
      <c r="R1528" s="317"/>
    </row>
    <row r="1529" spans="1:18" s="20" customFormat="1" ht="51">
      <c r="A1529" s="497"/>
      <c r="B1529" s="480"/>
      <c r="C1529" s="492"/>
      <c r="D1529" s="492"/>
      <c r="E1529" s="480"/>
      <c r="F1529" s="480"/>
      <c r="G1529" s="480"/>
      <c r="H1529" s="486"/>
      <c r="I1529" s="34" t="s">
        <v>144</v>
      </c>
      <c r="J1529" s="496"/>
      <c r="K1529" s="76" t="s">
        <v>10</v>
      </c>
      <c r="L1529" s="36">
        <f>L1530+L1531</f>
        <v>0</v>
      </c>
      <c r="M1529" s="36">
        <f t="shared" ref="M1529:O1529" si="675">M1530+M1531</f>
        <v>28.117000000000001</v>
      </c>
      <c r="N1529" s="36">
        <f t="shared" si="675"/>
        <v>109.121</v>
      </c>
      <c r="O1529" s="36">
        <f t="shared" si="675"/>
        <v>96.950999999999993</v>
      </c>
      <c r="P1529" s="36"/>
      <c r="Q1529" s="36">
        <f t="shared" si="661"/>
        <v>234.18899999999999</v>
      </c>
      <c r="R1529" s="317"/>
    </row>
    <row r="1530" spans="1:18" s="20" customFormat="1" ht="15">
      <c r="A1530" s="497"/>
      <c r="B1530" s="480"/>
      <c r="C1530" s="492"/>
      <c r="D1530" s="492"/>
      <c r="E1530" s="480"/>
      <c r="F1530" s="480"/>
      <c r="G1530" s="480"/>
      <c r="H1530" s="486"/>
      <c r="I1530" s="46" t="s">
        <v>16</v>
      </c>
      <c r="J1530" s="496"/>
      <c r="K1530" s="169" t="s">
        <v>12</v>
      </c>
      <c r="L1530" s="35">
        <v>0</v>
      </c>
      <c r="M1530" s="35">
        <v>27.03</v>
      </c>
      <c r="N1530" s="50">
        <v>109.121</v>
      </c>
      <c r="O1530" s="35">
        <v>96.950999999999993</v>
      </c>
      <c r="P1530" s="35"/>
      <c r="Q1530" s="36">
        <f t="shared" si="661"/>
        <v>233.102</v>
      </c>
      <c r="R1530" s="317"/>
    </row>
    <row r="1531" spans="1:18" s="20" customFormat="1" ht="38.25">
      <c r="A1531" s="497"/>
      <c r="B1531" s="480"/>
      <c r="C1531" s="492"/>
      <c r="D1531" s="492"/>
      <c r="E1531" s="480"/>
      <c r="F1531" s="480"/>
      <c r="G1531" s="480"/>
      <c r="H1531" s="486"/>
      <c r="I1531" s="183" t="s">
        <v>18</v>
      </c>
      <c r="J1531" s="496"/>
      <c r="K1531" s="268" t="s">
        <v>17</v>
      </c>
      <c r="L1531" s="35">
        <v>0</v>
      </c>
      <c r="M1531" s="35">
        <v>1.087</v>
      </c>
      <c r="N1531" s="35">
        <v>0</v>
      </c>
      <c r="O1531" s="35">
        <v>0</v>
      </c>
      <c r="P1531" s="35"/>
      <c r="Q1531" s="36">
        <f t="shared" si="661"/>
        <v>1.087</v>
      </c>
      <c r="R1531" s="324"/>
    </row>
    <row r="1532" spans="1:18" s="20" customFormat="1" ht="25.5">
      <c r="A1532" s="497"/>
      <c r="B1532" s="480"/>
      <c r="C1532" s="492"/>
      <c r="D1532" s="492"/>
      <c r="E1532" s="480"/>
      <c r="F1532" s="480"/>
      <c r="G1532" s="480"/>
      <c r="H1532" s="486"/>
      <c r="I1532" s="34" t="s">
        <v>196</v>
      </c>
      <c r="J1532" s="496"/>
      <c r="K1532" s="76" t="s">
        <v>26</v>
      </c>
      <c r="L1532" s="36">
        <f>L1533</f>
        <v>0</v>
      </c>
      <c r="M1532" s="36">
        <f t="shared" ref="M1532:O1532" si="676">M1533</f>
        <v>0</v>
      </c>
      <c r="N1532" s="36">
        <f t="shared" si="676"/>
        <v>0</v>
      </c>
      <c r="O1532" s="36">
        <f t="shared" si="676"/>
        <v>1.35</v>
      </c>
      <c r="P1532" s="36"/>
      <c r="Q1532" s="36">
        <f t="shared" si="661"/>
        <v>1.35</v>
      </c>
      <c r="R1532" s="317"/>
    </row>
    <row r="1533" spans="1:18" s="20" customFormat="1" ht="15">
      <c r="A1533" s="497"/>
      <c r="B1533" s="481"/>
      <c r="C1533" s="492"/>
      <c r="D1533" s="492"/>
      <c r="E1533" s="480"/>
      <c r="F1533" s="480"/>
      <c r="G1533" s="480"/>
      <c r="H1533" s="486"/>
      <c r="I1533" s="46" t="s">
        <v>16</v>
      </c>
      <c r="J1533" s="498"/>
      <c r="K1533" s="169" t="s">
        <v>12</v>
      </c>
      <c r="L1533" s="35">
        <v>0</v>
      </c>
      <c r="M1533" s="35">
        <v>0</v>
      </c>
      <c r="N1533" s="35">
        <v>0</v>
      </c>
      <c r="O1533" s="35">
        <v>1.35</v>
      </c>
      <c r="P1533" s="35"/>
      <c r="Q1533" s="36">
        <f t="shared" si="661"/>
        <v>1.35</v>
      </c>
      <c r="R1533" s="317"/>
    </row>
    <row r="1534" spans="1:18" s="20" customFormat="1" ht="15">
      <c r="A1534" s="495">
        <v>31</v>
      </c>
      <c r="B1534" s="479" t="s">
        <v>345</v>
      </c>
      <c r="C1534" s="492"/>
      <c r="D1534" s="492"/>
      <c r="E1534" s="480"/>
      <c r="F1534" s="480"/>
      <c r="G1534" s="480"/>
      <c r="H1534" s="486"/>
      <c r="I1534" s="201" t="s">
        <v>13</v>
      </c>
      <c r="J1534" s="497">
        <v>472</v>
      </c>
      <c r="K1534" s="10"/>
      <c r="L1534" s="15">
        <f>L1535</f>
        <v>0</v>
      </c>
      <c r="M1534" s="15">
        <f t="shared" ref="M1534:O1534" si="677">M1535</f>
        <v>344.91199999999998</v>
      </c>
      <c r="N1534" s="15">
        <f t="shared" si="677"/>
        <v>983.83300000000008</v>
      </c>
      <c r="O1534" s="15">
        <f t="shared" si="677"/>
        <v>1675.9780000000001</v>
      </c>
      <c r="P1534" s="15"/>
      <c r="Q1534" s="15">
        <f t="shared" si="661"/>
        <v>3004.723</v>
      </c>
      <c r="R1534" s="317"/>
    </row>
    <row r="1535" spans="1:18" s="20" customFormat="1" ht="38.25">
      <c r="A1535" s="496"/>
      <c r="B1535" s="480"/>
      <c r="C1535" s="492"/>
      <c r="D1535" s="492"/>
      <c r="E1535" s="480"/>
      <c r="F1535" s="480"/>
      <c r="G1535" s="480"/>
      <c r="H1535" s="486"/>
      <c r="I1535" s="73" t="s">
        <v>208</v>
      </c>
      <c r="J1535" s="497"/>
      <c r="K1535" s="58">
        <v>472</v>
      </c>
      <c r="L1535" s="36">
        <f>L1536+L1539+L1541+L1546+L1550+L1553+L1558+L1548</f>
        <v>0</v>
      </c>
      <c r="M1535" s="36">
        <f t="shared" ref="M1535:O1535" si="678">M1536+M1539+M1541+M1546+M1550+M1553+M1558+M1548</f>
        <v>344.91199999999998</v>
      </c>
      <c r="N1535" s="36">
        <f t="shared" si="678"/>
        <v>983.83300000000008</v>
      </c>
      <c r="O1535" s="36">
        <f t="shared" si="678"/>
        <v>1675.9780000000001</v>
      </c>
      <c r="P1535" s="36"/>
      <c r="Q1535" s="36">
        <f t="shared" si="661"/>
        <v>3004.723</v>
      </c>
      <c r="R1535" s="317"/>
    </row>
    <row r="1536" spans="1:18" s="20" customFormat="1" ht="51">
      <c r="A1536" s="496"/>
      <c r="B1536" s="480"/>
      <c r="C1536" s="492"/>
      <c r="D1536" s="492"/>
      <c r="E1536" s="480"/>
      <c r="F1536" s="480"/>
      <c r="G1536" s="480"/>
      <c r="H1536" s="486"/>
      <c r="I1536" s="179" t="s">
        <v>113</v>
      </c>
      <c r="J1536" s="497"/>
      <c r="K1536" s="45" t="s">
        <v>10</v>
      </c>
      <c r="L1536" s="36">
        <f>L1537+L1538</f>
        <v>0</v>
      </c>
      <c r="M1536" s="36">
        <f>M1537+M1538</f>
        <v>21.843999999999998</v>
      </c>
      <c r="N1536" s="36">
        <f t="shared" ref="N1536:O1536" si="679">N1537+N1538</f>
        <v>65.894000000000005</v>
      </c>
      <c r="O1536" s="36">
        <f t="shared" si="679"/>
        <v>62.249000000000002</v>
      </c>
      <c r="P1536" s="36"/>
      <c r="Q1536" s="36">
        <f t="shared" si="661"/>
        <v>149.98699999999999</v>
      </c>
      <c r="R1536" s="317"/>
    </row>
    <row r="1537" spans="1:18" s="20" customFormat="1" ht="15">
      <c r="A1537" s="496"/>
      <c r="B1537" s="480"/>
      <c r="C1537" s="492"/>
      <c r="D1537" s="492"/>
      <c r="E1537" s="480"/>
      <c r="F1537" s="480"/>
      <c r="G1537" s="480"/>
      <c r="H1537" s="486"/>
      <c r="I1537" s="64" t="s">
        <v>16</v>
      </c>
      <c r="J1537" s="497"/>
      <c r="K1537" s="320" t="s">
        <v>12</v>
      </c>
      <c r="L1537" s="35">
        <v>0</v>
      </c>
      <c r="M1537" s="35">
        <v>21.111999999999998</v>
      </c>
      <c r="N1537" s="50">
        <v>65.894000000000005</v>
      </c>
      <c r="O1537" s="50">
        <v>62.249000000000002</v>
      </c>
      <c r="P1537" s="50"/>
      <c r="Q1537" s="36">
        <f t="shared" si="661"/>
        <v>149.255</v>
      </c>
      <c r="R1537" s="317"/>
    </row>
    <row r="1538" spans="1:18" s="20" customFormat="1" ht="38.25">
      <c r="A1538" s="496"/>
      <c r="B1538" s="480"/>
      <c r="C1538" s="492"/>
      <c r="D1538" s="492"/>
      <c r="E1538" s="480"/>
      <c r="F1538" s="480"/>
      <c r="G1538" s="480"/>
      <c r="H1538" s="486"/>
      <c r="I1538" s="183" t="s">
        <v>18</v>
      </c>
      <c r="J1538" s="497"/>
      <c r="K1538" s="268" t="s">
        <v>17</v>
      </c>
      <c r="L1538" s="35">
        <v>0</v>
      </c>
      <c r="M1538" s="35">
        <v>0.73199999999999998</v>
      </c>
      <c r="N1538" s="35">
        <v>0</v>
      </c>
      <c r="O1538" s="35">
        <v>0</v>
      </c>
      <c r="P1538" s="35"/>
      <c r="Q1538" s="36">
        <f t="shared" si="661"/>
        <v>0.73199999999999998</v>
      </c>
      <c r="R1538" s="324"/>
    </row>
    <row r="1539" spans="1:18" s="20" customFormat="1" ht="38.25">
      <c r="A1539" s="496"/>
      <c r="B1539" s="480"/>
      <c r="C1539" s="492"/>
      <c r="D1539" s="492"/>
      <c r="E1539" s="480"/>
      <c r="F1539" s="480"/>
      <c r="G1539" s="480"/>
      <c r="H1539" s="486"/>
      <c r="I1539" s="180" t="s">
        <v>400</v>
      </c>
      <c r="J1539" s="497"/>
      <c r="K1539" s="45" t="s">
        <v>26</v>
      </c>
      <c r="L1539" s="36">
        <f t="shared" ref="L1539:O1539" si="680">L1540</f>
        <v>0</v>
      </c>
      <c r="M1539" s="36">
        <f>M1540</f>
        <v>1.5</v>
      </c>
      <c r="N1539" s="36">
        <f t="shared" si="680"/>
        <v>6.6669999999999998</v>
      </c>
      <c r="O1539" s="36">
        <f t="shared" si="680"/>
        <v>0</v>
      </c>
      <c r="P1539" s="36"/>
      <c r="Q1539" s="36">
        <f t="shared" si="661"/>
        <v>8.1669999999999998</v>
      </c>
      <c r="R1539" s="317"/>
    </row>
    <row r="1540" spans="1:18" s="20" customFormat="1" ht="15">
      <c r="A1540" s="496"/>
      <c r="B1540" s="480"/>
      <c r="C1540" s="492"/>
      <c r="D1540" s="492"/>
      <c r="E1540" s="480"/>
      <c r="F1540" s="480"/>
      <c r="G1540" s="480"/>
      <c r="H1540" s="486"/>
      <c r="I1540" s="64" t="s">
        <v>16</v>
      </c>
      <c r="J1540" s="497"/>
      <c r="K1540" s="320" t="s">
        <v>12</v>
      </c>
      <c r="L1540" s="35">
        <v>0</v>
      </c>
      <c r="M1540" s="35">
        <v>1.5</v>
      </c>
      <c r="N1540" s="50">
        <v>6.6669999999999998</v>
      </c>
      <c r="O1540" s="35">
        <v>0</v>
      </c>
      <c r="P1540" s="35"/>
      <c r="Q1540" s="36">
        <f t="shared" si="661"/>
        <v>8.1669999999999998</v>
      </c>
      <c r="R1540" s="317"/>
    </row>
    <row r="1541" spans="1:18" s="20" customFormat="1" ht="38.25">
      <c r="A1541" s="496"/>
      <c r="B1541" s="480"/>
      <c r="C1541" s="492"/>
      <c r="D1541" s="492"/>
      <c r="E1541" s="480"/>
      <c r="F1541" s="480"/>
      <c r="G1541" s="480"/>
      <c r="H1541" s="486"/>
      <c r="I1541" s="67" t="s">
        <v>360</v>
      </c>
      <c r="J1541" s="497"/>
      <c r="K1541" s="45" t="s">
        <v>43</v>
      </c>
      <c r="L1541" s="36">
        <f>L1542+L1543+L1544+L1545</f>
        <v>0</v>
      </c>
      <c r="M1541" s="36">
        <f>M1542+M1543+M1544+M1545</f>
        <v>265.50299999999999</v>
      </c>
      <c r="N1541" s="36">
        <f t="shared" ref="N1541:O1541" si="681">N1542+N1543+N1544+N1545</f>
        <v>333.94399999999996</v>
      </c>
      <c r="O1541" s="36">
        <f t="shared" si="681"/>
        <v>252.249</v>
      </c>
      <c r="P1541" s="36"/>
      <c r="Q1541" s="36">
        <f t="shared" si="661"/>
        <v>851.69599999999991</v>
      </c>
      <c r="R1541" s="317"/>
    </row>
    <row r="1542" spans="1:18" s="20" customFormat="1" ht="25.5">
      <c r="A1542" s="496"/>
      <c r="B1542" s="480"/>
      <c r="C1542" s="492"/>
      <c r="D1542" s="492"/>
      <c r="E1542" s="480"/>
      <c r="F1542" s="480"/>
      <c r="G1542" s="480"/>
      <c r="H1542" s="486"/>
      <c r="I1542" s="46" t="s">
        <v>209</v>
      </c>
      <c r="J1542" s="497"/>
      <c r="K1542" s="320" t="s">
        <v>11</v>
      </c>
      <c r="L1542" s="35">
        <v>0</v>
      </c>
      <c r="M1542" s="35">
        <v>0</v>
      </c>
      <c r="N1542" s="35">
        <v>246.21899999999999</v>
      </c>
      <c r="O1542" s="35">
        <v>0</v>
      </c>
      <c r="P1542" s="35"/>
      <c r="Q1542" s="36">
        <f t="shared" si="661"/>
        <v>246.21899999999999</v>
      </c>
      <c r="R1542" s="317"/>
    </row>
    <row r="1543" spans="1:18" s="20" customFormat="1" ht="15">
      <c r="A1543" s="496"/>
      <c r="B1543" s="480"/>
      <c r="C1543" s="492"/>
      <c r="D1543" s="492"/>
      <c r="E1543" s="480"/>
      <c r="F1543" s="480"/>
      <c r="G1543" s="480"/>
      <c r="H1543" s="486"/>
      <c r="I1543" s="64" t="s">
        <v>16</v>
      </c>
      <c r="J1543" s="497"/>
      <c r="K1543" s="320" t="s">
        <v>12</v>
      </c>
      <c r="L1543" s="35">
        <v>0</v>
      </c>
      <c r="M1543" s="35">
        <v>40.683999999999997</v>
      </c>
      <c r="N1543" s="50">
        <v>13.45</v>
      </c>
      <c r="O1543" s="35">
        <v>35.250999999999998</v>
      </c>
      <c r="P1543" s="35"/>
      <c r="Q1543" s="36">
        <f t="shared" si="661"/>
        <v>89.384999999999991</v>
      </c>
      <c r="R1543" s="317"/>
    </row>
    <row r="1544" spans="1:18" s="20" customFormat="1" ht="25.5">
      <c r="A1544" s="496"/>
      <c r="B1544" s="480"/>
      <c r="C1544" s="492"/>
      <c r="D1544" s="492"/>
      <c r="E1544" s="480"/>
      <c r="F1544" s="480"/>
      <c r="G1544" s="480"/>
      <c r="H1544" s="486"/>
      <c r="I1544" s="167" t="s">
        <v>29</v>
      </c>
      <c r="J1544" s="497"/>
      <c r="K1544" s="320" t="s">
        <v>35</v>
      </c>
      <c r="L1544" s="35">
        <v>0</v>
      </c>
      <c r="M1544" s="35">
        <v>23.48</v>
      </c>
      <c r="N1544" s="50">
        <v>74.275000000000006</v>
      </c>
      <c r="O1544" s="35">
        <v>123.02800000000001</v>
      </c>
      <c r="P1544" s="35"/>
      <c r="Q1544" s="36">
        <f t="shared" si="661"/>
        <v>220.78300000000002</v>
      </c>
      <c r="R1544" s="317"/>
    </row>
    <row r="1545" spans="1:18" s="20" customFormat="1" ht="38.25">
      <c r="A1545" s="496"/>
      <c r="B1545" s="480"/>
      <c r="C1545" s="492"/>
      <c r="D1545" s="492"/>
      <c r="E1545" s="480"/>
      <c r="F1545" s="480"/>
      <c r="G1545" s="480"/>
      <c r="H1545" s="486"/>
      <c r="I1545" s="207" t="s">
        <v>54</v>
      </c>
      <c r="J1545" s="497"/>
      <c r="K1545" s="320" t="s">
        <v>48</v>
      </c>
      <c r="L1545" s="35">
        <v>0</v>
      </c>
      <c r="M1545" s="35">
        <v>201.339</v>
      </c>
      <c r="N1545" s="50">
        <v>0</v>
      </c>
      <c r="O1545" s="35">
        <v>93.97</v>
      </c>
      <c r="P1545" s="35"/>
      <c r="Q1545" s="36">
        <f t="shared" si="661"/>
        <v>295.30899999999997</v>
      </c>
      <c r="R1545" s="317"/>
    </row>
    <row r="1546" spans="1:18" s="20" customFormat="1" ht="15">
      <c r="A1546" s="496"/>
      <c r="B1546" s="480"/>
      <c r="C1546" s="492"/>
      <c r="D1546" s="492"/>
      <c r="E1546" s="480"/>
      <c r="F1546" s="480"/>
      <c r="G1546" s="480"/>
      <c r="H1546" s="486"/>
      <c r="I1546" s="189" t="s">
        <v>146</v>
      </c>
      <c r="J1546" s="497"/>
      <c r="K1546" s="45" t="s">
        <v>11</v>
      </c>
      <c r="L1546" s="36">
        <f>L1547</f>
        <v>0</v>
      </c>
      <c r="M1546" s="36">
        <f t="shared" ref="M1546:O1546" si="682">M1547</f>
        <v>2.7250000000000001</v>
      </c>
      <c r="N1546" s="36">
        <f t="shared" si="682"/>
        <v>12.369</v>
      </c>
      <c r="O1546" s="36">
        <f t="shared" si="682"/>
        <v>14.981999999999999</v>
      </c>
      <c r="P1546" s="36"/>
      <c r="Q1546" s="36">
        <f t="shared" si="661"/>
        <v>30.076000000000001</v>
      </c>
      <c r="R1546" s="317"/>
    </row>
    <row r="1547" spans="1:18" s="20" customFormat="1" ht="15">
      <c r="A1547" s="496"/>
      <c r="B1547" s="480"/>
      <c r="C1547" s="492"/>
      <c r="D1547" s="492"/>
      <c r="E1547" s="480"/>
      <c r="F1547" s="480"/>
      <c r="G1547" s="480"/>
      <c r="H1547" s="486"/>
      <c r="I1547" s="64" t="s">
        <v>16</v>
      </c>
      <c r="J1547" s="497"/>
      <c r="K1547" s="320" t="s">
        <v>12</v>
      </c>
      <c r="L1547" s="35">
        <v>0</v>
      </c>
      <c r="M1547" s="35">
        <v>2.7250000000000001</v>
      </c>
      <c r="N1547" s="50">
        <v>12.369</v>
      </c>
      <c r="O1547" s="50">
        <v>14.981999999999999</v>
      </c>
      <c r="P1547" s="50"/>
      <c r="Q1547" s="36">
        <f t="shared" si="661"/>
        <v>30.076000000000001</v>
      </c>
      <c r="R1547" s="317"/>
    </row>
    <row r="1548" spans="1:18" s="20" customFormat="1" ht="76.5">
      <c r="A1548" s="496"/>
      <c r="B1548" s="480"/>
      <c r="C1548" s="492"/>
      <c r="D1548" s="492"/>
      <c r="E1548" s="480"/>
      <c r="F1548" s="480"/>
      <c r="G1548" s="480"/>
      <c r="H1548" s="486"/>
      <c r="I1548" s="191" t="s">
        <v>116</v>
      </c>
      <c r="J1548" s="497"/>
      <c r="K1548" s="45" t="s">
        <v>45</v>
      </c>
      <c r="L1548" s="36">
        <f>L1549</f>
        <v>0</v>
      </c>
      <c r="M1548" s="36">
        <f t="shared" ref="M1548:O1548" si="683">M1549</f>
        <v>0</v>
      </c>
      <c r="N1548" s="36">
        <f t="shared" si="683"/>
        <v>25.469000000000001</v>
      </c>
      <c r="O1548" s="36">
        <f t="shared" si="683"/>
        <v>1</v>
      </c>
      <c r="P1548" s="36"/>
      <c r="Q1548" s="36">
        <f t="shared" si="661"/>
        <v>26.469000000000001</v>
      </c>
      <c r="R1548" s="317"/>
    </row>
    <row r="1549" spans="1:18" s="20" customFormat="1" ht="15">
      <c r="A1549" s="496"/>
      <c r="B1549" s="480"/>
      <c r="C1549" s="492"/>
      <c r="D1549" s="492"/>
      <c r="E1549" s="480"/>
      <c r="F1549" s="480"/>
      <c r="G1549" s="480"/>
      <c r="H1549" s="486"/>
      <c r="I1549" s="64" t="s">
        <v>16</v>
      </c>
      <c r="J1549" s="497"/>
      <c r="K1549" s="320" t="s">
        <v>12</v>
      </c>
      <c r="L1549" s="35">
        <v>0</v>
      </c>
      <c r="M1549" s="35">
        <v>0</v>
      </c>
      <c r="N1549" s="50">
        <v>25.469000000000001</v>
      </c>
      <c r="O1549" s="50">
        <v>1</v>
      </c>
      <c r="P1549" s="50"/>
      <c r="Q1549" s="36">
        <f t="shared" si="661"/>
        <v>26.469000000000001</v>
      </c>
      <c r="R1549" s="317"/>
    </row>
    <row r="1550" spans="1:18" s="20" customFormat="1" ht="25.5">
      <c r="A1550" s="496"/>
      <c r="B1550" s="480"/>
      <c r="C1550" s="492"/>
      <c r="D1550" s="492"/>
      <c r="E1550" s="480"/>
      <c r="F1550" s="480"/>
      <c r="G1550" s="480"/>
      <c r="H1550" s="486"/>
      <c r="I1550" s="73" t="s">
        <v>25</v>
      </c>
      <c r="J1550" s="497"/>
      <c r="K1550" s="45" t="s">
        <v>12</v>
      </c>
      <c r="L1550" s="36">
        <f>L1551+L1552</f>
        <v>0</v>
      </c>
      <c r="M1550" s="36">
        <f t="shared" ref="M1550:O1550" si="684">M1551+M1552</f>
        <v>3.34</v>
      </c>
      <c r="N1550" s="36">
        <f t="shared" si="684"/>
        <v>206.233</v>
      </c>
      <c r="O1550" s="36">
        <f t="shared" si="684"/>
        <v>321.04500000000002</v>
      </c>
      <c r="P1550" s="36"/>
      <c r="Q1550" s="36">
        <f t="shared" si="661"/>
        <v>530.61800000000005</v>
      </c>
      <c r="R1550" s="317"/>
    </row>
    <row r="1551" spans="1:18" s="20" customFormat="1" ht="15">
      <c r="A1551" s="496"/>
      <c r="B1551" s="480"/>
      <c r="C1551" s="492"/>
      <c r="D1551" s="492"/>
      <c r="E1551" s="480"/>
      <c r="F1551" s="480"/>
      <c r="G1551" s="480"/>
      <c r="H1551" s="486"/>
      <c r="I1551" s="74" t="s">
        <v>16</v>
      </c>
      <c r="J1551" s="497"/>
      <c r="K1551" s="320" t="s">
        <v>12</v>
      </c>
      <c r="L1551" s="35">
        <v>0</v>
      </c>
      <c r="M1551" s="35">
        <v>3.34</v>
      </c>
      <c r="N1551" s="35">
        <v>56.232999999999997</v>
      </c>
      <c r="O1551" s="50">
        <v>151.65</v>
      </c>
      <c r="P1551" s="50"/>
      <c r="Q1551" s="36">
        <f t="shared" si="661"/>
        <v>211.22300000000001</v>
      </c>
      <c r="R1551" s="317"/>
    </row>
    <row r="1552" spans="1:18" s="20" customFormat="1" ht="25.5">
      <c r="A1552" s="496"/>
      <c r="B1552" s="480"/>
      <c r="C1552" s="492"/>
      <c r="D1552" s="492"/>
      <c r="E1552" s="480"/>
      <c r="F1552" s="480"/>
      <c r="G1552" s="480"/>
      <c r="H1552" s="486"/>
      <c r="I1552" s="167" t="s">
        <v>29</v>
      </c>
      <c r="J1552" s="497"/>
      <c r="K1552" s="61" t="s">
        <v>35</v>
      </c>
      <c r="L1552" s="35">
        <v>0</v>
      </c>
      <c r="M1552" s="35">
        <v>0</v>
      </c>
      <c r="N1552" s="35">
        <v>150</v>
      </c>
      <c r="O1552" s="50">
        <v>169.39500000000001</v>
      </c>
      <c r="P1552" s="50"/>
      <c r="Q1552" s="36">
        <f t="shared" si="661"/>
        <v>319.39499999999998</v>
      </c>
      <c r="R1552" s="317"/>
    </row>
    <row r="1553" spans="1:18" s="20" customFormat="1" ht="25.5">
      <c r="A1553" s="496"/>
      <c r="B1553" s="480"/>
      <c r="C1553" s="492"/>
      <c r="D1553" s="492"/>
      <c r="E1553" s="480"/>
      <c r="F1553" s="480"/>
      <c r="G1553" s="480"/>
      <c r="H1553" s="486"/>
      <c r="I1553" s="190" t="s">
        <v>401</v>
      </c>
      <c r="J1553" s="497"/>
      <c r="K1553" s="51" t="s">
        <v>119</v>
      </c>
      <c r="L1553" s="36">
        <f>L1554+L1555+L1556+L1557</f>
        <v>0</v>
      </c>
      <c r="M1553" s="36">
        <f t="shared" ref="M1553:O1553" si="685">M1554+M1555+M1556+M1557</f>
        <v>50</v>
      </c>
      <c r="N1553" s="36">
        <f>N1554+N1555+N1556+N1557</f>
        <v>64.457000000000008</v>
      </c>
      <c r="O1553" s="36">
        <f t="shared" si="685"/>
        <v>50</v>
      </c>
      <c r="P1553" s="36"/>
      <c r="Q1553" s="36">
        <f t="shared" si="661"/>
        <v>164.45699999999999</v>
      </c>
      <c r="R1553" s="37"/>
    </row>
    <row r="1554" spans="1:18" s="20" customFormat="1" ht="25.5">
      <c r="A1554" s="496"/>
      <c r="B1554" s="480"/>
      <c r="C1554" s="492"/>
      <c r="D1554" s="492"/>
      <c r="E1554" s="480"/>
      <c r="F1554" s="480"/>
      <c r="G1554" s="480"/>
      <c r="H1554" s="486"/>
      <c r="I1554" s="207" t="s">
        <v>23</v>
      </c>
      <c r="J1554" s="497"/>
      <c r="K1554" s="61" t="s">
        <v>11</v>
      </c>
      <c r="L1554" s="35">
        <v>0</v>
      </c>
      <c r="M1554" s="35">
        <v>0</v>
      </c>
      <c r="N1554" s="35">
        <v>0</v>
      </c>
      <c r="O1554" s="50">
        <v>50</v>
      </c>
      <c r="P1554" s="50"/>
      <c r="Q1554" s="36">
        <f t="shared" si="661"/>
        <v>50</v>
      </c>
      <c r="R1554" s="317"/>
    </row>
    <row r="1555" spans="1:18" s="20" customFormat="1" ht="25.5">
      <c r="A1555" s="496"/>
      <c r="B1555" s="480"/>
      <c r="C1555" s="492"/>
      <c r="D1555" s="492"/>
      <c r="E1555" s="480"/>
      <c r="F1555" s="480"/>
      <c r="G1555" s="480"/>
      <c r="H1555" s="486"/>
      <c r="I1555" s="167" t="s">
        <v>29</v>
      </c>
      <c r="J1555" s="497"/>
      <c r="K1555" s="320" t="s">
        <v>35</v>
      </c>
      <c r="L1555" s="35">
        <v>0</v>
      </c>
      <c r="M1555" s="35">
        <v>0</v>
      </c>
      <c r="N1555" s="35">
        <v>16.446000000000002</v>
      </c>
      <c r="O1555" s="35">
        <v>0</v>
      </c>
      <c r="P1555" s="35"/>
      <c r="Q1555" s="36">
        <f t="shared" si="661"/>
        <v>16.446000000000002</v>
      </c>
      <c r="R1555" s="317"/>
    </row>
    <row r="1556" spans="1:18" s="20" customFormat="1" ht="38.25">
      <c r="A1556" s="496"/>
      <c r="B1556" s="480"/>
      <c r="C1556" s="492"/>
      <c r="D1556" s="492"/>
      <c r="E1556" s="480"/>
      <c r="F1556" s="480"/>
      <c r="G1556" s="480"/>
      <c r="H1556" s="486"/>
      <c r="I1556" s="207" t="s">
        <v>54</v>
      </c>
      <c r="J1556" s="497"/>
      <c r="K1556" s="61" t="s">
        <v>48</v>
      </c>
      <c r="L1556" s="35">
        <v>0</v>
      </c>
      <c r="M1556" s="35">
        <v>0</v>
      </c>
      <c r="N1556" s="35">
        <v>48.011000000000003</v>
      </c>
      <c r="O1556" s="35">
        <v>0</v>
      </c>
      <c r="P1556" s="35"/>
      <c r="Q1556" s="36">
        <f t="shared" si="661"/>
        <v>48.011000000000003</v>
      </c>
      <c r="R1556" s="317"/>
    </row>
    <row r="1557" spans="1:18" s="20" customFormat="1" ht="38.25">
      <c r="A1557" s="496"/>
      <c r="B1557" s="480"/>
      <c r="C1557" s="492"/>
      <c r="D1557" s="492"/>
      <c r="E1557" s="480"/>
      <c r="F1557" s="480"/>
      <c r="G1557" s="480"/>
      <c r="H1557" s="486"/>
      <c r="I1557" s="183" t="s">
        <v>18</v>
      </c>
      <c r="J1557" s="497"/>
      <c r="K1557" s="61" t="s">
        <v>17</v>
      </c>
      <c r="L1557" s="35">
        <v>0</v>
      </c>
      <c r="M1557" s="35">
        <v>50</v>
      </c>
      <c r="N1557" s="35">
        <v>0</v>
      </c>
      <c r="O1557" s="35">
        <v>0</v>
      </c>
      <c r="P1557" s="35"/>
      <c r="Q1557" s="36">
        <f t="shared" si="661"/>
        <v>50</v>
      </c>
      <c r="R1557" s="324"/>
    </row>
    <row r="1558" spans="1:18" s="20" customFormat="1" ht="25.5">
      <c r="A1558" s="496"/>
      <c r="B1558" s="480"/>
      <c r="C1558" s="492"/>
      <c r="D1558" s="492"/>
      <c r="E1558" s="480"/>
      <c r="F1558" s="480"/>
      <c r="G1558" s="480"/>
      <c r="H1558" s="486"/>
      <c r="I1558" s="73" t="s">
        <v>210</v>
      </c>
      <c r="J1558" s="497"/>
      <c r="K1558" s="45" t="s">
        <v>120</v>
      </c>
      <c r="L1558" s="36">
        <f>L1559+L1560+L1561</f>
        <v>0</v>
      </c>
      <c r="M1558" s="36">
        <f t="shared" ref="M1558:O1558" si="686">M1559+M1560+M1561</f>
        <v>0</v>
      </c>
      <c r="N1558" s="36">
        <f t="shared" si="686"/>
        <v>268.8</v>
      </c>
      <c r="O1558" s="36">
        <f t="shared" si="686"/>
        <v>974.45299999999997</v>
      </c>
      <c r="P1558" s="36"/>
      <c r="Q1558" s="36">
        <f t="shared" si="661"/>
        <v>1243.2529999999999</v>
      </c>
      <c r="R1558" s="317"/>
    </row>
    <row r="1559" spans="1:18" s="20" customFormat="1" ht="25.5">
      <c r="A1559" s="496"/>
      <c r="B1559" s="480"/>
      <c r="C1559" s="492"/>
      <c r="D1559" s="492"/>
      <c r="E1559" s="480"/>
      <c r="F1559" s="480"/>
      <c r="G1559" s="480"/>
      <c r="H1559" s="486"/>
      <c r="I1559" s="69" t="s">
        <v>209</v>
      </c>
      <c r="J1559" s="497"/>
      <c r="K1559" s="320" t="s">
        <v>11</v>
      </c>
      <c r="L1559" s="35">
        <v>0</v>
      </c>
      <c r="M1559" s="35">
        <v>0</v>
      </c>
      <c r="N1559" s="35">
        <v>150.52799999999999</v>
      </c>
      <c r="O1559" s="50">
        <v>328.57</v>
      </c>
      <c r="P1559" s="50"/>
      <c r="Q1559" s="36">
        <f t="shared" si="661"/>
        <v>479.09799999999996</v>
      </c>
      <c r="R1559" s="317"/>
    </row>
    <row r="1560" spans="1:18" s="20" customFormat="1" ht="25.5">
      <c r="A1560" s="496"/>
      <c r="B1560" s="480"/>
      <c r="C1560" s="492"/>
      <c r="D1560" s="492"/>
      <c r="E1560" s="480"/>
      <c r="F1560" s="480"/>
      <c r="G1560" s="480"/>
      <c r="H1560" s="486"/>
      <c r="I1560" s="78" t="s">
        <v>16</v>
      </c>
      <c r="J1560" s="497"/>
      <c r="K1560" s="320" t="s">
        <v>12</v>
      </c>
      <c r="L1560" s="35">
        <v>0</v>
      </c>
      <c r="M1560" s="35">
        <v>0</v>
      </c>
      <c r="N1560" s="35">
        <v>0</v>
      </c>
      <c r="O1560" s="50">
        <v>645.88300000000004</v>
      </c>
      <c r="P1560" s="50"/>
      <c r="Q1560" s="36">
        <f t="shared" si="661"/>
        <v>645.88300000000004</v>
      </c>
      <c r="R1560" s="317"/>
    </row>
    <row r="1561" spans="1:18" s="20" customFormat="1" ht="38.25">
      <c r="A1561" s="498"/>
      <c r="B1561" s="481"/>
      <c r="C1561" s="492"/>
      <c r="D1561" s="492"/>
      <c r="E1561" s="480"/>
      <c r="F1561" s="480"/>
      <c r="G1561" s="480"/>
      <c r="H1561" s="486"/>
      <c r="I1561" s="69" t="s">
        <v>195</v>
      </c>
      <c r="J1561" s="497"/>
      <c r="K1561" s="320" t="s">
        <v>48</v>
      </c>
      <c r="L1561" s="35">
        <v>0</v>
      </c>
      <c r="M1561" s="35">
        <v>0</v>
      </c>
      <c r="N1561" s="80">
        <v>118.27200000000001</v>
      </c>
      <c r="O1561" s="50">
        <v>0</v>
      </c>
      <c r="P1561" s="50"/>
      <c r="Q1561" s="36">
        <f t="shared" si="661"/>
        <v>118.27200000000001</v>
      </c>
      <c r="R1561" s="317"/>
    </row>
    <row r="1562" spans="1:18" s="20" customFormat="1" ht="15">
      <c r="A1562" s="495">
        <v>32</v>
      </c>
      <c r="B1562" s="517" t="s">
        <v>346</v>
      </c>
      <c r="C1562" s="492"/>
      <c r="D1562" s="492"/>
      <c r="E1562" s="480"/>
      <c r="F1562" s="480"/>
      <c r="G1562" s="480"/>
      <c r="H1562" s="486"/>
      <c r="I1562" s="201" t="s">
        <v>13</v>
      </c>
      <c r="J1562" s="495">
        <v>458</v>
      </c>
      <c r="K1562" s="10"/>
      <c r="L1562" s="206">
        <f>L1563</f>
        <v>0</v>
      </c>
      <c r="M1562" s="206">
        <f t="shared" ref="M1562:O1562" si="687">M1563</f>
        <v>642.125</v>
      </c>
      <c r="N1562" s="206">
        <f t="shared" si="687"/>
        <v>1653.2920000000001</v>
      </c>
      <c r="O1562" s="206">
        <f t="shared" si="687"/>
        <v>3543.4490000000001</v>
      </c>
      <c r="P1562" s="206"/>
      <c r="Q1562" s="15">
        <f>O1562+N1562+M1562+L1562</f>
        <v>5838.866</v>
      </c>
      <c r="R1562" s="317"/>
    </row>
    <row r="1563" spans="1:18" s="20" customFormat="1" ht="51">
      <c r="A1563" s="496"/>
      <c r="B1563" s="518"/>
      <c r="C1563" s="492"/>
      <c r="D1563" s="492"/>
      <c r="E1563" s="480"/>
      <c r="F1563" s="480"/>
      <c r="G1563" s="480"/>
      <c r="H1563" s="486"/>
      <c r="I1563" s="38" t="s">
        <v>211</v>
      </c>
      <c r="J1563" s="496"/>
      <c r="K1563" s="51" t="s">
        <v>362</v>
      </c>
      <c r="L1563" s="52">
        <f>L1564+L1567+L1569+L1571+L1573+L1576+L1578+L1580+L1583+L1585+L1588+L1592</f>
        <v>0</v>
      </c>
      <c r="M1563" s="52">
        <f>M1564+M1567+M1569+M1571+M1573+M1576+M1578+M1580+M1583+M1585+M1588+M1592</f>
        <v>642.125</v>
      </c>
      <c r="N1563" s="52">
        <f>N1564+N1567+N1569+N1571+N1573+N1576+N1578+N1580+N1583+N1585+N1588+N1592</f>
        <v>1653.2920000000001</v>
      </c>
      <c r="O1563" s="52">
        <f>O1564+O1567+O1569+O1571+O1573+O1576+O1578+O1580+O1583+O1585+O1588+O1592</f>
        <v>3543.4490000000001</v>
      </c>
      <c r="P1563" s="52"/>
      <c r="Q1563" s="36">
        <f>O1563+N1563+M1563+L1563</f>
        <v>5838.866</v>
      </c>
      <c r="R1563" s="317"/>
    </row>
    <row r="1564" spans="1:18" s="20" customFormat="1" ht="63.75">
      <c r="A1564" s="496"/>
      <c r="B1564" s="518"/>
      <c r="C1564" s="492"/>
      <c r="D1564" s="492"/>
      <c r="E1564" s="480"/>
      <c r="F1564" s="480"/>
      <c r="G1564" s="480"/>
      <c r="H1564" s="486"/>
      <c r="I1564" s="79" t="s">
        <v>212</v>
      </c>
      <c r="J1564" s="496"/>
      <c r="K1564" s="51" t="s">
        <v>10</v>
      </c>
      <c r="L1564" s="52">
        <f>L1565+L1566</f>
        <v>0</v>
      </c>
      <c r="M1564" s="52">
        <f t="shared" ref="M1564:O1564" si="688">M1565+M1566</f>
        <v>62.830999999999996</v>
      </c>
      <c r="N1564" s="52">
        <f t="shared" si="688"/>
        <v>153.25</v>
      </c>
      <c r="O1564" s="52">
        <f t="shared" si="688"/>
        <v>163.13200000000001</v>
      </c>
      <c r="P1564" s="52"/>
      <c r="Q1564" s="36">
        <f t="shared" ref="Q1564:Q1594" si="689">O1564+N1564+M1564+L1564</f>
        <v>379.21300000000002</v>
      </c>
      <c r="R1564" s="317"/>
    </row>
    <row r="1565" spans="1:18" s="20" customFormat="1" ht="15">
      <c r="A1565" s="496"/>
      <c r="B1565" s="518"/>
      <c r="C1565" s="492"/>
      <c r="D1565" s="492"/>
      <c r="E1565" s="480"/>
      <c r="F1565" s="480"/>
      <c r="G1565" s="480"/>
      <c r="H1565" s="486"/>
      <c r="I1565" s="168" t="s">
        <v>16</v>
      </c>
      <c r="J1565" s="496"/>
      <c r="K1565" s="61" t="s">
        <v>12</v>
      </c>
      <c r="L1565" s="80">
        <v>0</v>
      </c>
      <c r="M1565" s="80">
        <v>62.542999999999999</v>
      </c>
      <c r="N1565" s="80">
        <v>153.25</v>
      </c>
      <c r="O1565" s="50">
        <v>163.13200000000001</v>
      </c>
      <c r="P1565" s="50"/>
      <c r="Q1565" s="36">
        <f t="shared" si="689"/>
        <v>378.92500000000001</v>
      </c>
      <c r="R1565" s="317"/>
    </row>
    <row r="1566" spans="1:18" s="20" customFormat="1" ht="38.25">
      <c r="A1566" s="496"/>
      <c r="B1566" s="518"/>
      <c r="C1566" s="492"/>
      <c r="D1566" s="492"/>
      <c r="E1566" s="480"/>
      <c r="F1566" s="480"/>
      <c r="G1566" s="480"/>
      <c r="H1566" s="486"/>
      <c r="I1566" s="183" t="s">
        <v>18</v>
      </c>
      <c r="J1566" s="496"/>
      <c r="K1566" s="61" t="s">
        <v>17</v>
      </c>
      <c r="L1566" s="80">
        <v>0</v>
      </c>
      <c r="M1566" s="80">
        <v>0.28799999999999998</v>
      </c>
      <c r="N1566" s="80">
        <v>0</v>
      </c>
      <c r="O1566" s="80">
        <v>0</v>
      </c>
      <c r="P1566" s="80"/>
      <c r="Q1566" s="36">
        <f t="shared" si="689"/>
        <v>0.28799999999999998</v>
      </c>
      <c r="R1566" s="324"/>
    </row>
    <row r="1567" spans="1:18" s="20" customFormat="1" ht="25.5">
      <c r="A1567" s="496"/>
      <c r="B1567" s="518"/>
      <c r="C1567" s="492"/>
      <c r="D1567" s="492"/>
      <c r="E1567" s="480"/>
      <c r="F1567" s="480"/>
      <c r="G1567" s="480"/>
      <c r="H1567" s="486"/>
      <c r="I1567" s="79" t="s">
        <v>77</v>
      </c>
      <c r="J1567" s="496"/>
      <c r="K1567" s="51" t="s">
        <v>91</v>
      </c>
      <c r="L1567" s="52">
        <f>L1568</f>
        <v>0</v>
      </c>
      <c r="M1567" s="52">
        <f t="shared" ref="M1567:O1567" si="690">M1568</f>
        <v>45.686</v>
      </c>
      <c r="N1567" s="52">
        <f t="shared" si="690"/>
        <v>59.63</v>
      </c>
      <c r="O1567" s="52">
        <f t="shared" si="690"/>
        <v>278.50700000000001</v>
      </c>
      <c r="P1567" s="52"/>
      <c r="Q1567" s="36">
        <f t="shared" si="689"/>
        <v>383.82299999999998</v>
      </c>
      <c r="R1567" s="37"/>
    </row>
    <row r="1568" spans="1:18" s="20" customFormat="1" ht="15">
      <c r="A1568" s="496"/>
      <c r="B1568" s="518"/>
      <c r="C1568" s="492"/>
      <c r="D1568" s="492"/>
      <c r="E1568" s="480"/>
      <c r="F1568" s="480"/>
      <c r="G1568" s="480"/>
      <c r="H1568" s="486"/>
      <c r="I1568" s="168" t="s">
        <v>16</v>
      </c>
      <c r="J1568" s="496"/>
      <c r="K1568" s="61" t="s">
        <v>12</v>
      </c>
      <c r="L1568" s="80">
        <v>0</v>
      </c>
      <c r="M1568" s="80">
        <v>45.686</v>
      </c>
      <c r="N1568" s="80">
        <v>59.63</v>
      </c>
      <c r="O1568" s="50">
        <v>278.50700000000001</v>
      </c>
      <c r="P1568" s="50"/>
      <c r="Q1568" s="36">
        <f t="shared" si="689"/>
        <v>383.82299999999998</v>
      </c>
      <c r="R1568" s="317"/>
    </row>
    <row r="1569" spans="1:18" s="20" customFormat="1" ht="25.5">
      <c r="A1569" s="496"/>
      <c r="B1569" s="518"/>
      <c r="C1569" s="492"/>
      <c r="D1569" s="492"/>
      <c r="E1569" s="480"/>
      <c r="F1569" s="480"/>
      <c r="G1569" s="480"/>
      <c r="H1569" s="486"/>
      <c r="I1569" s="77" t="s">
        <v>78</v>
      </c>
      <c r="J1569" s="496"/>
      <c r="K1569" s="51" t="s">
        <v>12</v>
      </c>
      <c r="L1569" s="52">
        <f>L1570</f>
        <v>0</v>
      </c>
      <c r="M1569" s="52">
        <f t="shared" ref="M1569:O1569" si="691">M1570</f>
        <v>30.98</v>
      </c>
      <c r="N1569" s="52">
        <f t="shared" si="691"/>
        <v>195.99600000000001</v>
      </c>
      <c r="O1569" s="52">
        <f t="shared" si="691"/>
        <v>113.867</v>
      </c>
      <c r="P1569" s="52"/>
      <c r="Q1569" s="36">
        <f t="shared" si="689"/>
        <v>340.84300000000002</v>
      </c>
      <c r="R1569" s="37"/>
    </row>
    <row r="1570" spans="1:18" s="20" customFormat="1" ht="15">
      <c r="A1570" s="496"/>
      <c r="B1570" s="518"/>
      <c r="C1570" s="492"/>
      <c r="D1570" s="492"/>
      <c r="E1570" s="480"/>
      <c r="F1570" s="480"/>
      <c r="G1570" s="480"/>
      <c r="H1570" s="486"/>
      <c r="I1570" s="168" t="s">
        <v>16</v>
      </c>
      <c r="J1570" s="496"/>
      <c r="K1570" s="61" t="s">
        <v>12</v>
      </c>
      <c r="L1570" s="80">
        <v>0</v>
      </c>
      <c r="M1570" s="80">
        <v>30.98</v>
      </c>
      <c r="N1570" s="80">
        <v>195.99600000000001</v>
      </c>
      <c r="O1570" s="50">
        <v>113.867</v>
      </c>
      <c r="P1570" s="50"/>
      <c r="Q1570" s="36">
        <f t="shared" si="689"/>
        <v>340.84300000000002</v>
      </c>
      <c r="R1570" s="317"/>
    </row>
    <row r="1571" spans="1:18" s="20" customFormat="1" ht="25.5">
      <c r="A1571" s="496"/>
      <c r="B1571" s="518"/>
      <c r="C1571" s="492"/>
      <c r="D1571" s="492"/>
      <c r="E1571" s="480"/>
      <c r="F1571" s="480"/>
      <c r="G1571" s="480"/>
      <c r="H1571" s="486"/>
      <c r="I1571" s="79" t="s">
        <v>80</v>
      </c>
      <c r="J1571" s="496"/>
      <c r="K1571" s="51" t="s">
        <v>92</v>
      </c>
      <c r="L1571" s="52">
        <f>L1572</f>
        <v>0</v>
      </c>
      <c r="M1571" s="52">
        <f t="shared" ref="M1571:O1571" si="692">M1572</f>
        <v>105</v>
      </c>
      <c r="N1571" s="52">
        <f t="shared" si="692"/>
        <v>259.072</v>
      </c>
      <c r="O1571" s="52">
        <f t="shared" si="692"/>
        <v>150.20500000000001</v>
      </c>
      <c r="P1571" s="52"/>
      <c r="Q1571" s="36">
        <f t="shared" si="689"/>
        <v>514.27700000000004</v>
      </c>
      <c r="R1571" s="317"/>
    </row>
    <row r="1572" spans="1:18" s="20" customFormat="1" ht="15">
      <c r="A1572" s="496"/>
      <c r="B1572" s="518"/>
      <c r="C1572" s="492"/>
      <c r="D1572" s="492"/>
      <c r="E1572" s="480"/>
      <c r="F1572" s="480"/>
      <c r="G1572" s="480"/>
      <c r="H1572" s="486"/>
      <c r="I1572" s="168" t="s">
        <v>16</v>
      </c>
      <c r="J1572" s="496"/>
      <c r="K1572" s="61" t="s">
        <v>12</v>
      </c>
      <c r="L1572" s="80">
        <v>0</v>
      </c>
      <c r="M1572" s="80">
        <v>105</v>
      </c>
      <c r="N1572" s="80">
        <v>259.072</v>
      </c>
      <c r="O1572" s="50">
        <v>150.20500000000001</v>
      </c>
      <c r="P1572" s="50"/>
      <c r="Q1572" s="36">
        <f t="shared" si="689"/>
        <v>514.27700000000004</v>
      </c>
      <c r="R1572" s="317"/>
    </row>
    <row r="1573" spans="1:18" s="20" customFormat="1" ht="15">
      <c r="A1573" s="496"/>
      <c r="B1573" s="518"/>
      <c r="C1573" s="492"/>
      <c r="D1573" s="492"/>
      <c r="E1573" s="480"/>
      <c r="F1573" s="480"/>
      <c r="G1573" s="480"/>
      <c r="H1573" s="486"/>
      <c r="I1573" s="79" t="s">
        <v>148</v>
      </c>
      <c r="J1573" s="496"/>
      <c r="K1573" s="51" t="s">
        <v>93</v>
      </c>
      <c r="L1573" s="52">
        <f>L1574+L1575</f>
        <v>0</v>
      </c>
      <c r="M1573" s="52">
        <f t="shared" ref="M1573:O1573" si="693">M1574+M1575</f>
        <v>10.313000000000001</v>
      </c>
      <c r="N1573" s="52">
        <f t="shared" si="693"/>
        <v>4</v>
      </c>
      <c r="O1573" s="52">
        <f t="shared" si="693"/>
        <v>6.7190000000000003</v>
      </c>
      <c r="P1573" s="52"/>
      <c r="Q1573" s="36">
        <f t="shared" si="689"/>
        <v>21.032000000000004</v>
      </c>
      <c r="R1573" s="317"/>
    </row>
    <row r="1574" spans="1:18" s="20" customFormat="1" ht="15">
      <c r="A1574" s="496"/>
      <c r="B1574" s="518"/>
      <c r="C1574" s="492"/>
      <c r="D1574" s="492"/>
      <c r="E1574" s="480"/>
      <c r="F1574" s="480"/>
      <c r="G1574" s="480"/>
      <c r="H1574" s="486"/>
      <c r="I1574" s="168" t="s">
        <v>16</v>
      </c>
      <c r="J1574" s="496"/>
      <c r="K1574" s="61" t="s">
        <v>12</v>
      </c>
      <c r="L1574" s="80">
        <v>0</v>
      </c>
      <c r="M1574" s="80">
        <v>0</v>
      </c>
      <c r="N1574" s="80">
        <v>4</v>
      </c>
      <c r="O1574" s="50">
        <v>6.7190000000000003</v>
      </c>
      <c r="P1574" s="50"/>
      <c r="Q1574" s="36">
        <f t="shared" si="689"/>
        <v>10.719000000000001</v>
      </c>
      <c r="R1574" s="317"/>
    </row>
    <row r="1575" spans="1:18" s="20" customFormat="1" ht="25.5">
      <c r="A1575" s="496"/>
      <c r="B1575" s="518"/>
      <c r="C1575" s="492"/>
      <c r="D1575" s="492"/>
      <c r="E1575" s="480"/>
      <c r="F1575" s="480"/>
      <c r="G1575" s="480"/>
      <c r="H1575" s="486"/>
      <c r="I1575" s="167" t="s">
        <v>29</v>
      </c>
      <c r="J1575" s="496"/>
      <c r="K1575" s="320" t="s">
        <v>35</v>
      </c>
      <c r="L1575" s="80">
        <v>0</v>
      </c>
      <c r="M1575" s="80">
        <v>10.313000000000001</v>
      </c>
      <c r="N1575" s="80">
        <v>0</v>
      </c>
      <c r="O1575" s="50">
        <v>0</v>
      </c>
      <c r="P1575" s="50"/>
      <c r="Q1575" s="36">
        <f t="shared" si="689"/>
        <v>10.313000000000001</v>
      </c>
      <c r="R1575" s="329"/>
    </row>
    <row r="1576" spans="1:18" s="20" customFormat="1" ht="25.5">
      <c r="A1576" s="496"/>
      <c r="B1576" s="518"/>
      <c r="C1576" s="492"/>
      <c r="D1576" s="492"/>
      <c r="E1576" s="480"/>
      <c r="F1576" s="480"/>
      <c r="G1576" s="480"/>
      <c r="H1576" s="486"/>
      <c r="I1576" s="77" t="s">
        <v>169</v>
      </c>
      <c r="J1576" s="496"/>
      <c r="K1576" s="51" t="s">
        <v>94</v>
      </c>
      <c r="L1576" s="52">
        <f>L1577</f>
        <v>0</v>
      </c>
      <c r="M1576" s="52">
        <f t="shared" ref="M1576:O1576" si="694">M1577</f>
        <v>3.0830000000000002</v>
      </c>
      <c r="N1576" s="52">
        <f t="shared" si="694"/>
        <v>1.0980000000000001</v>
      </c>
      <c r="O1576" s="52">
        <f t="shared" si="694"/>
        <v>7</v>
      </c>
      <c r="P1576" s="52"/>
      <c r="Q1576" s="36">
        <f t="shared" si="689"/>
        <v>11.181000000000001</v>
      </c>
      <c r="R1576" s="37"/>
    </row>
    <row r="1577" spans="1:18" s="20" customFormat="1" ht="15">
      <c r="A1577" s="496"/>
      <c r="B1577" s="518"/>
      <c r="C1577" s="492"/>
      <c r="D1577" s="492"/>
      <c r="E1577" s="480"/>
      <c r="F1577" s="480"/>
      <c r="G1577" s="480"/>
      <c r="H1577" s="486"/>
      <c r="I1577" s="168" t="s">
        <v>16</v>
      </c>
      <c r="J1577" s="496"/>
      <c r="K1577" s="61" t="s">
        <v>12</v>
      </c>
      <c r="L1577" s="80">
        <v>0</v>
      </c>
      <c r="M1577" s="80">
        <v>3.0830000000000002</v>
      </c>
      <c r="N1577" s="80">
        <v>1.0980000000000001</v>
      </c>
      <c r="O1577" s="50">
        <v>7</v>
      </c>
      <c r="P1577" s="50"/>
      <c r="Q1577" s="36">
        <f t="shared" si="689"/>
        <v>11.181000000000001</v>
      </c>
      <c r="R1577" s="317"/>
    </row>
    <row r="1578" spans="1:18" s="20" customFormat="1" ht="15">
      <c r="A1578" s="496"/>
      <c r="B1578" s="518"/>
      <c r="C1578" s="492"/>
      <c r="D1578" s="492"/>
      <c r="E1578" s="480"/>
      <c r="F1578" s="480"/>
      <c r="G1578" s="480"/>
      <c r="H1578" s="486"/>
      <c r="I1578" s="77" t="s">
        <v>427</v>
      </c>
      <c r="J1578" s="496"/>
      <c r="K1578" s="51" t="s">
        <v>47</v>
      </c>
      <c r="L1578" s="52">
        <f>L1579</f>
        <v>0</v>
      </c>
      <c r="M1578" s="52">
        <f t="shared" ref="M1578:O1578" si="695">M1579</f>
        <v>0</v>
      </c>
      <c r="N1578" s="52">
        <f t="shared" si="695"/>
        <v>0</v>
      </c>
      <c r="O1578" s="52">
        <f t="shared" si="695"/>
        <v>31</v>
      </c>
      <c r="P1578" s="52"/>
      <c r="Q1578" s="36">
        <f t="shared" si="689"/>
        <v>31</v>
      </c>
      <c r="R1578" s="317"/>
    </row>
    <row r="1579" spans="1:18" s="20" customFormat="1" ht="15">
      <c r="A1579" s="496"/>
      <c r="B1579" s="518"/>
      <c r="C1579" s="492"/>
      <c r="D1579" s="492"/>
      <c r="E1579" s="480"/>
      <c r="F1579" s="480"/>
      <c r="G1579" s="480"/>
      <c r="H1579" s="486"/>
      <c r="I1579" s="168" t="s">
        <v>16</v>
      </c>
      <c r="J1579" s="496"/>
      <c r="K1579" s="61" t="s">
        <v>12</v>
      </c>
      <c r="L1579" s="80">
        <v>0</v>
      </c>
      <c r="M1579" s="80">
        <v>0</v>
      </c>
      <c r="N1579" s="80">
        <v>0</v>
      </c>
      <c r="O1579" s="50">
        <v>31</v>
      </c>
      <c r="P1579" s="50"/>
      <c r="Q1579" s="36">
        <f t="shared" si="689"/>
        <v>31</v>
      </c>
      <c r="R1579" s="317"/>
    </row>
    <row r="1580" spans="1:18" s="20" customFormat="1" ht="25.5">
      <c r="A1580" s="496"/>
      <c r="B1580" s="518"/>
      <c r="C1580" s="492"/>
      <c r="D1580" s="492"/>
      <c r="E1580" s="480"/>
      <c r="F1580" s="480"/>
      <c r="G1580" s="480"/>
      <c r="H1580" s="486"/>
      <c r="I1580" s="77" t="s">
        <v>81</v>
      </c>
      <c r="J1580" s="496"/>
      <c r="K1580" s="51" t="s">
        <v>56</v>
      </c>
      <c r="L1580" s="52">
        <f>L1581+L1582</f>
        <v>0</v>
      </c>
      <c r="M1580" s="52">
        <f t="shared" ref="M1580:O1580" si="696">M1581+M1582</f>
        <v>94.406999999999996</v>
      </c>
      <c r="N1580" s="52">
        <f t="shared" si="696"/>
        <v>405.41800000000001</v>
      </c>
      <c r="O1580" s="52">
        <f t="shared" si="696"/>
        <v>220.00899999999999</v>
      </c>
      <c r="P1580" s="52"/>
      <c r="Q1580" s="36">
        <f t="shared" si="689"/>
        <v>719.83400000000006</v>
      </c>
      <c r="R1580" s="37"/>
    </row>
    <row r="1581" spans="1:18" s="20" customFormat="1" ht="15">
      <c r="A1581" s="496"/>
      <c r="B1581" s="518"/>
      <c r="C1581" s="492"/>
      <c r="D1581" s="492"/>
      <c r="E1581" s="480"/>
      <c r="F1581" s="480"/>
      <c r="G1581" s="480"/>
      <c r="H1581" s="486"/>
      <c r="I1581" s="168" t="s">
        <v>16</v>
      </c>
      <c r="J1581" s="496"/>
      <c r="K1581" s="61" t="s">
        <v>12</v>
      </c>
      <c r="L1581" s="80">
        <v>0</v>
      </c>
      <c r="M1581" s="80">
        <v>21.166</v>
      </c>
      <c r="N1581" s="80">
        <v>405.41800000000001</v>
      </c>
      <c r="O1581" s="50">
        <v>220.00899999999999</v>
      </c>
      <c r="P1581" s="50"/>
      <c r="Q1581" s="36">
        <f t="shared" si="689"/>
        <v>646.59300000000007</v>
      </c>
      <c r="R1581" s="317"/>
    </row>
    <row r="1582" spans="1:18" s="20" customFormat="1" ht="38.25">
      <c r="A1582" s="496"/>
      <c r="B1582" s="518"/>
      <c r="C1582" s="492"/>
      <c r="D1582" s="492"/>
      <c r="E1582" s="480"/>
      <c r="F1582" s="480"/>
      <c r="G1582" s="480"/>
      <c r="H1582" s="486"/>
      <c r="I1582" s="117" t="s">
        <v>82</v>
      </c>
      <c r="J1582" s="496"/>
      <c r="K1582" s="61" t="s">
        <v>89</v>
      </c>
      <c r="L1582" s="80">
        <v>0</v>
      </c>
      <c r="M1582" s="80">
        <v>73.241</v>
      </c>
      <c r="N1582" s="80">
        <v>0</v>
      </c>
      <c r="O1582" s="80">
        <v>0</v>
      </c>
      <c r="P1582" s="80"/>
      <c r="Q1582" s="36">
        <f t="shared" si="689"/>
        <v>73.241</v>
      </c>
      <c r="R1582" s="329"/>
    </row>
    <row r="1583" spans="1:18" s="20" customFormat="1" ht="51">
      <c r="A1583" s="496"/>
      <c r="B1583" s="518"/>
      <c r="C1583" s="492"/>
      <c r="D1583" s="492"/>
      <c r="E1583" s="480"/>
      <c r="F1583" s="480"/>
      <c r="G1583" s="480"/>
      <c r="H1583" s="486"/>
      <c r="I1583" s="79" t="s">
        <v>428</v>
      </c>
      <c r="J1583" s="496"/>
      <c r="K1583" s="51" t="s">
        <v>110</v>
      </c>
      <c r="L1583" s="52">
        <f>L1584</f>
        <v>0</v>
      </c>
      <c r="M1583" s="52">
        <f t="shared" ref="M1583:O1583" si="697">M1584</f>
        <v>0.88</v>
      </c>
      <c r="N1583" s="52">
        <f t="shared" si="697"/>
        <v>2.9089999999999998</v>
      </c>
      <c r="O1583" s="52">
        <f t="shared" si="697"/>
        <v>3.7240000000000002</v>
      </c>
      <c r="P1583" s="52"/>
      <c r="Q1583" s="36">
        <f t="shared" si="689"/>
        <v>7.5129999999999999</v>
      </c>
      <c r="R1583" s="317"/>
    </row>
    <row r="1584" spans="1:18" s="20" customFormat="1" ht="15">
      <c r="A1584" s="496"/>
      <c r="B1584" s="518"/>
      <c r="C1584" s="492"/>
      <c r="D1584" s="492"/>
      <c r="E1584" s="480"/>
      <c r="F1584" s="480"/>
      <c r="G1584" s="480"/>
      <c r="H1584" s="486"/>
      <c r="I1584" s="168" t="s">
        <v>16</v>
      </c>
      <c r="J1584" s="496"/>
      <c r="K1584" s="61" t="s">
        <v>12</v>
      </c>
      <c r="L1584" s="80">
        <v>0</v>
      </c>
      <c r="M1584" s="80">
        <v>0.88</v>
      </c>
      <c r="N1584" s="80">
        <v>2.9089999999999998</v>
      </c>
      <c r="O1584" s="50">
        <v>3.7240000000000002</v>
      </c>
      <c r="P1584" s="50"/>
      <c r="Q1584" s="36">
        <f t="shared" si="689"/>
        <v>7.5129999999999999</v>
      </c>
      <c r="R1584" s="317"/>
    </row>
    <row r="1585" spans="1:21" s="20" customFormat="1" ht="15">
      <c r="A1585" s="496"/>
      <c r="B1585" s="518"/>
      <c r="C1585" s="492"/>
      <c r="D1585" s="492"/>
      <c r="E1585" s="480"/>
      <c r="F1585" s="480"/>
      <c r="G1585" s="480"/>
      <c r="H1585" s="486"/>
      <c r="I1585" s="79" t="s">
        <v>85</v>
      </c>
      <c r="J1585" s="496"/>
      <c r="K1585" s="51" t="s">
        <v>97</v>
      </c>
      <c r="L1585" s="52">
        <f>L1586+L1587</f>
        <v>0</v>
      </c>
      <c r="M1585" s="52">
        <f t="shared" ref="M1585:O1585" si="698">M1586+M1587</f>
        <v>13</v>
      </c>
      <c r="N1585" s="52">
        <f t="shared" si="698"/>
        <v>42.783999999999999</v>
      </c>
      <c r="O1585" s="52">
        <f t="shared" si="698"/>
        <v>37.999000000000002</v>
      </c>
      <c r="P1585" s="52"/>
      <c r="Q1585" s="36">
        <f t="shared" si="689"/>
        <v>93.783000000000001</v>
      </c>
      <c r="R1585" s="317"/>
    </row>
    <row r="1586" spans="1:21" s="20" customFormat="1" ht="15">
      <c r="A1586" s="496"/>
      <c r="B1586" s="518"/>
      <c r="C1586" s="492"/>
      <c r="D1586" s="492"/>
      <c r="E1586" s="480"/>
      <c r="F1586" s="480"/>
      <c r="G1586" s="480"/>
      <c r="H1586" s="486"/>
      <c r="I1586" s="168" t="s">
        <v>16</v>
      </c>
      <c r="J1586" s="496"/>
      <c r="K1586" s="61" t="s">
        <v>12</v>
      </c>
      <c r="L1586" s="80">
        <v>0</v>
      </c>
      <c r="M1586" s="80">
        <v>13</v>
      </c>
      <c r="N1586" s="80">
        <v>5.7489999999999997</v>
      </c>
      <c r="O1586" s="50">
        <v>37.999000000000002</v>
      </c>
      <c r="P1586" s="50"/>
      <c r="Q1586" s="36">
        <f t="shared" si="689"/>
        <v>56.748000000000005</v>
      </c>
      <c r="R1586" s="317"/>
    </row>
    <row r="1587" spans="1:21" s="20" customFormat="1" ht="25.5">
      <c r="A1587" s="496"/>
      <c r="B1587" s="518"/>
      <c r="C1587" s="492"/>
      <c r="D1587" s="492"/>
      <c r="E1587" s="480"/>
      <c r="F1587" s="480"/>
      <c r="G1587" s="480"/>
      <c r="H1587" s="486"/>
      <c r="I1587" s="167" t="s">
        <v>29</v>
      </c>
      <c r="J1587" s="496"/>
      <c r="K1587" s="61" t="s">
        <v>35</v>
      </c>
      <c r="L1587" s="80">
        <v>0</v>
      </c>
      <c r="M1587" s="80">
        <v>0</v>
      </c>
      <c r="N1587" s="80">
        <v>37.034999999999997</v>
      </c>
      <c r="O1587" s="80">
        <v>0</v>
      </c>
      <c r="P1587" s="80"/>
      <c r="Q1587" s="36">
        <f t="shared" si="689"/>
        <v>37.034999999999997</v>
      </c>
      <c r="R1587" s="317"/>
    </row>
    <row r="1588" spans="1:21" s="20" customFormat="1" ht="25.5">
      <c r="A1588" s="496"/>
      <c r="B1588" s="518"/>
      <c r="C1588" s="492"/>
      <c r="D1588" s="492"/>
      <c r="E1588" s="480"/>
      <c r="F1588" s="480"/>
      <c r="G1588" s="480"/>
      <c r="H1588" s="486"/>
      <c r="I1588" s="79" t="s">
        <v>86</v>
      </c>
      <c r="J1588" s="496"/>
      <c r="K1588" s="51" t="s">
        <v>99</v>
      </c>
      <c r="L1588" s="52">
        <f>L1589+L1590+L1591</f>
        <v>0</v>
      </c>
      <c r="M1588" s="52">
        <f t="shared" ref="M1588:O1588" si="699">M1589+M1590+M1591</f>
        <v>126.846</v>
      </c>
      <c r="N1588" s="52">
        <f t="shared" si="699"/>
        <v>29.667000000000002</v>
      </c>
      <c r="O1588" s="52">
        <f t="shared" si="699"/>
        <v>1965.7619999999999</v>
      </c>
      <c r="P1588" s="52"/>
      <c r="Q1588" s="36">
        <f t="shared" si="689"/>
        <v>2122.2749999999996</v>
      </c>
      <c r="R1588" s="317"/>
    </row>
    <row r="1589" spans="1:21" s="20" customFormat="1" ht="15">
      <c r="A1589" s="496"/>
      <c r="B1589" s="518"/>
      <c r="C1589" s="492"/>
      <c r="D1589" s="492"/>
      <c r="E1589" s="480"/>
      <c r="F1589" s="480"/>
      <c r="G1589" s="480"/>
      <c r="H1589" s="486"/>
      <c r="I1589" s="168" t="s">
        <v>16</v>
      </c>
      <c r="J1589" s="496"/>
      <c r="K1589" s="61" t="s">
        <v>12</v>
      </c>
      <c r="L1589" s="80">
        <v>0</v>
      </c>
      <c r="M1589" s="80">
        <v>7.7750000000000004</v>
      </c>
      <c r="N1589" s="80">
        <v>29.667000000000002</v>
      </c>
      <c r="O1589" s="50">
        <v>6.0369999999999999</v>
      </c>
      <c r="P1589" s="50"/>
      <c r="Q1589" s="36">
        <f t="shared" si="689"/>
        <v>43.478999999999999</v>
      </c>
      <c r="R1589" s="317"/>
    </row>
    <row r="1590" spans="1:21" s="20" customFormat="1" ht="25.5">
      <c r="A1590" s="496"/>
      <c r="B1590" s="518"/>
      <c r="C1590" s="492"/>
      <c r="D1590" s="492"/>
      <c r="E1590" s="480"/>
      <c r="F1590" s="480"/>
      <c r="G1590" s="480"/>
      <c r="H1590" s="486"/>
      <c r="I1590" s="167" t="s">
        <v>29</v>
      </c>
      <c r="J1590" s="496"/>
      <c r="K1590" s="61" t="s">
        <v>35</v>
      </c>
      <c r="L1590" s="80">
        <v>0</v>
      </c>
      <c r="M1590" s="80">
        <v>42.673000000000002</v>
      </c>
      <c r="N1590" s="80">
        <v>0</v>
      </c>
      <c r="O1590" s="50">
        <v>41.726999999999997</v>
      </c>
      <c r="P1590" s="50"/>
      <c r="Q1590" s="36">
        <f t="shared" si="689"/>
        <v>84.4</v>
      </c>
      <c r="R1590" s="317"/>
    </row>
    <row r="1591" spans="1:21" s="20" customFormat="1" ht="38.25">
      <c r="A1591" s="496"/>
      <c r="B1591" s="518"/>
      <c r="C1591" s="492"/>
      <c r="D1591" s="492"/>
      <c r="E1591" s="480"/>
      <c r="F1591" s="480"/>
      <c r="G1591" s="480"/>
      <c r="H1591" s="486"/>
      <c r="I1591" s="168" t="s">
        <v>54</v>
      </c>
      <c r="J1591" s="496"/>
      <c r="K1591" s="61" t="s">
        <v>48</v>
      </c>
      <c r="L1591" s="80">
        <v>0</v>
      </c>
      <c r="M1591" s="80">
        <v>76.397999999999996</v>
      </c>
      <c r="N1591" s="80">
        <v>0</v>
      </c>
      <c r="O1591" s="50">
        <v>1917.998</v>
      </c>
      <c r="P1591" s="50"/>
      <c r="Q1591" s="36">
        <f t="shared" si="689"/>
        <v>1994.396</v>
      </c>
      <c r="R1591" s="317"/>
    </row>
    <row r="1592" spans="1:21" s="20" customFormat="1" ht="51">
      <c r="A1592" s="496"/>
      <c r="B1592" s="518"/>
      <c r="C1592" s="492"/>
      <c r="D1592" s="492"/>
      <c r="E1592" s="480"/>
      <c r="F1592" s="480"/>
      <c r="G1592" s="480"/>
      <c r="H1592" s="486"/>
      <c r="I1592" s="79" t="s">
        <v>168</v>
      </c>
      <c r="J1592" s="496"/>
      <c r="K1592" s="51" t="s">
        <v>100</v>
      </c>
      <c r="L1592" s="52">
        <f>L1593+L1594</f>
        <v>0</v>
      </c>
      <c r="M1592" s="52">
        <f t="shared" ref="M1592:O1592" si="700">M1593+M1594</f>
        <v>149.09900000000002</v>
      </c>
      <c r="N1592" s="52">
        <f t="shared" si="700"/>
        <v>499.46800000000002</v>
      </c>
      <c r="O1592" s="52">
        <f t="shared" si="700"/>
        <v>565.52499999999998</v>
      </c>
      <c r="P1592" s="52"/>
      <c r="Q1592" s="36">
        <f t="shared" si="689"/>
        <v>1214.0919999999999</v>
      </c>
      <c r="R1592" s="317"/>
    </row>
    <row r="1593" spans="1:21" s="20" customFormat="1" ht="25.5">
      <c r="A1593" s="496"/>
      <c r="B1593" s="518"/>
      <c r="C1593" s="492"/>
      <c r="D1593" s="492"/>
      <c r="E1593" s="480"/>
      <c r="F1593" s="480"/>
      <c r="G1593" s="480"/>
      <c r="H1593" s="486"/>
      <c r="I1593" s="167" t="s">
        <v>29</v>
      </c>
      <c r="J1593" s="496"/>
      <c r="K1593" s="61" t="s">
        <v>35</v>
      </c>
      <c r="L1593" s="80">
        <v>0</v>
      </c>
      <c r="M1593" s="80">
        <v>22.19</v>
      </c>
      <c r="N1593" s="80">
        <v>499.46800000000002</v>
      </c>
      <c r="O1593" s="50">
        <v>565.52499999999998</v>
      </c>
      <c r="P1593" s="50"/>
      <c r="Q1593" s="36">
        <f t="shared" si="689"/>
        <v>1087.183</v>
      </c>
      <c r="R1593" s="317"/>
    </row>
    <row r="1594" spans="1:21" s="20" customFormat="1" ht="38.25">
      <c r="A1594" s="326"/>
      <c r="B1594" s="330"/>
      <c r="C1594" s="492"/>
      <c r="D1594" s="492"/>
      <c r="E1594" s="480"/>
      <c r="F1594" s="480"/>
      <c r="G1594" s="480"/>
      <c r="H1594" s="486"/>
      <c r="I1594" s="168" t="s">
        <v>54</v>
      </c>
      <c r="J1594" s="326"/>
      <c r="K1594" s="61" t="s">
        <v>48</v>
      </c>
      <c r="L1594" s="80">
        <v>0</v>
      </c>
      <c r="M1594" s="80">
        <v>126.90900000000001</v>
      </c>
      <c r="N1594" s="80">
        <v>0</v>
      </c>
      <c r="O1594" s="80">
        <v>0</v>
      </c>
      <c r="P1594" s="80"/>
      <c r="Q1594" s="36">
        <f t="shared" si="689"/>
        <v>126.90900000000001</v>
      </c>
      <c r="R1594" s="329"/>
      <c r="S1594" s="12"/>
      <c r="T1594" s="12"/>
      <c r="U1594" s="12"/>
    </row>
    <row r="1595" spans="1:21" s="20" customFormat="1" ht="15">
      <c r="A1595" s="317"/>
      <c r="B1595" s="211" t="s">
        <v>429</v>
      </c>
      <c r="C1595" s="492"/>
      <c r="D1595" s="492"/>
      <c r="E1595" s="480"/>
      <c r="F1595" s="480"/>
      <c r="G1595" s="480"/>
      <c r="H1595" s="486"/>
      <c r="I1595" s="167"/>
      <c r="J1595" s="314"/>
      <c r="K1595" s="61"/>
      <c r="L1595" s="80"/>
      <c r="M1595" s="80"/>
      <c r="N1595" s="80"/>
      <c r="O1595" s="50"/>
      <c r="P1595" s="50"/>
      <c r="Q1595" s="36"/>
      <c r="R1595" s="317"/>
      <c r="S1595" s="12"/>
      <c r="T1595" s="12"/>
      <c r="U1595" s="12"/>
    </row>
    <row r="1596" spans="1:21" s="12" customFormat="1" ht="15">
      <c r="A1596" s="495">
        <v>33</v>
      </c>
      <c r="B1596" s="479" t="s">
        <v>347</v>
      </c>
      <c r="C1596" s="492"/>
      <c r="D1596" s="492"/>
      <c r="E1596" s="480"/>
      <c r="F1596" s="480"/>
      <c r="G1596" s="480"/>
      <c r="H1596" s="486"/>
      <c r="I1596" s="38"/>
      <c r="J1596" s="495">
        <v>458</v>
      </c>
      <c r="K1596" s="169"/>
      <c r="L1596" s="52"/>
      <c r="M1596" s="52"/>
      <c r="N1596" s="52"/>
      <c r="O1596" s="52"/>
      <c r="P1596" s="52"/>
      <c r="Q1596" s="36"/>
      <c r="R1596" s="317"/>
    </row>
    <row r="1597" spans="1:21" s="12" customFormat="1" ht="30" customHeight="1">
      <c r="A1597" s="496"/>
      <c r="B1597" s="481"/>
      <c r="C1597" s="492"/>
      <c r="D1597" s="492"/>
      <c r="E1597" s="480"/>
      <c r="F1597" s="480"/>
      <c r="G1597" s="480"/>
      <c r="H1597" s="486"/>
      <c r="I1597" s="79"/>
      <c r="J1597" s="496"/>
      <c r="K1597" s="51"/>
      <c r="L1597" s="52"/>
      <c r="M1597" s="52"/>
      <c r="N1597" s="52"/>
      <c r="O1597" s="52"/>
      <c r="P1597" s="52"/>
      <c r="Q1597" s="36"/>
      <c r="R1597" s="317"/>
    </row>
    <row r="1598" spans="1:21" s="12" customFormat="1" ht="15">
      <c r="A1598" s="495">
        <v>34</v>
      </c>
      <c r="B1598" s="479" t="s">
        <v>424</v>
      </c>
      <c r="C1598" s="492"/>
      <c r="D1598" s="492"/>
      <c r="E1598" s="480"/>
      <c r="F1598" s="480"/>
      <c r="G1598" s="480"/>
      <c r="H1598" s="486"/>
      <c r="I1598" s="201" t="s">
        <v>13</v>
      </c>
      <c r="J1598" s="476">
        <v>458</v>
      </c>
      <c r="K1598" s="10"/>
      <c r="L1598" s="15">
        <f>L1599</f>
        <v>0</v>
      </c>
      <c r="M1598" s="15">
        <f t="shared" ref="M1598:O1599" si="701">M1599</f>
        <v>0</v>
      </c>
      <c r="N1598" s="15">
        <f t="shared" si="701"/>
        <v>0</v>
      </c>
      <c r="O1598" s="15">
        <f t="shared" si="701"/>
        <v>108.16</v>
      </c>
      <c r="P1598" s="15"/>
      <c r="Q1598" s="15">
        <f>O1598+N1598+M1598+L1598</f>
        <v>108.16</v>
      </c>
      <c r="R1598" s="8"/>
    </row>
    <row r="1599" spans="1:21" s="12" customFormat="1" ht="63.75">
      <c r="A1599" s="496"/>
      <c r="B1599" s="480"/>
      <c r="C1599" s="492"/>
      <c r="D1599" s="492"/>
      <c r="E1599" s="480"/>
      <c r="F1599" s="480"/>
      <c r="G1599" s="480"/>
      <c r="H1599" s="486"/>
      <c r="I1599" s="81" t="s">
        <v>213</v>
      </c>
      <c r="J1599" s="477"/>
      <c r="K1599" s="82" t="s">
        <v>362</v>
      </c>
      <c r="L1599" s="85">
        <f>L1600</f>
        <v>0</v>
      </c>
      <c r="M1599" s="85">
        <f t="shared" si="701"/>
        <v>0</v>
      </c>
      <c r="N1599" s="85">
        <f t="shared" si="701"/>
        <v>0</v>
      </c>
      <c r="O1599" s="85">
        <f t="shared" si="701"/>
        <v>108.16</v>
      </c>
      <c r="P1599" s="85"/>
      <c r="Q1599" s="36">
        <f>O1599+N1599+M1599+L1599</f>
        <v>108.16</v>
      </c>
      <c r="R1599" s="317"/>
    </row>
    <row r="1600" spans="1:21" s="12" customFormat="1" ht="25.5">
      <c r="A1600" s="496"/>
      <c r="B1600" s="480"/>
      <c r="C1600" s="492"/>
      <c r="D1600" s="492"/>
      <c r="E1600" s="480"/>
      <c r="F1600" s="480"/>
      <c r="G1600" s="480"/>
      <c r="H1600" s="486"/>
      <c r="I1600" s="81" t="s">
        <v>425</v>
      </c>
      <c r="J1600" s="477"/>
      <c r="K1600" s="82" t="s">
        <v>92</v>
      </c>
      <c r="L1600" s="101">
        <f t="shared" ref="L1600:N1600" si="702">L1601+L1602</f>
        <v>0</v>
      </c>
      <c r="M1600" s="101">
        <f t="shared" si="702"/>
        <v>0</v>
      </c>
      <c r="N1600" s="101">
        <f t="shared" si="702"/>
        <v>0</v>
      </c>
      <c r="O1600" s="101">
        <f>O1601+O1602</f>
        <v>108.16</v>
      </c>
      <c r="P1600" s="101"/>
      <c r="Q1600" s="36">
        <f t="shared" ref="Q1600:Q1601" si="703">O1600+N1600+M1600+L1600</f>
        <v>108.16</v>
      </c>
      <c r="R1600" s="317"/>
    </row>
    <row r="1601" spans="1:24" s="12" customFormat="1" ht="25.5">
      <c r="A1601" s="496"/>
      <c r="B1601" s="480"/>
      <c r="C1601" s="492"/>
      <c r="D1601" s="492"/>
      <c r="E1601" s="480"/>
      <c r="F1601" s="480"/>
      <c r="G1601" s="480"/>
      <c r="H1601" s="486"/>
      <c r="I1601" s="208" t="s">
        <v>114</v>
      </c>
      <c r="J1601" s="477"/>
      <c r="K1601" s="86" t="s">
        <v>11</v>
      </c>
      <c r="L1601" s="83">
        <v>0</v>
      </c>
      <c r="M1601" s="210">
        <v>0</v>
      </c>
      <c r="N1601" s="210">
        <v>0</v>
      </c>
      <c r="O1601" s="84">
        <v>0.94299999999999995</v>
      </c>
      <c r="P1601" s="84"/>
      <c r="Q1601" s="36">
        <f t="shared" si="703"/>
        <v>0.94299999999999995</v>
      </c>
      <c r="R1601" s="317"/>
      <c r="S1601" s="5"/>
      <c r="T1601" s="5"/>
      <c r="U1601" s="5"/>
    </row>
    <row r="1602" spans="1:24" s="12" customFormat="1" ht="15">
      <c r="A1602" s="496"/>
      <c r="B1602" s="480"/>
      <c r="C1602" s="492"/>
      <c r="D1602" s="492"/>
      <c r="E1602" s="480"/>
      <c r="F1602" s="480"/>
      <c r="G1602" s="481"/>
      <c r="H1602" s="487"/>
      <c r="I1602" s="209" t="s">
        <v>16</v>
      </c>
      <c r="J1602" s="478"/>
      <c r="K1602" s="86" t="s">
        <v>12</v>
      </c>
      <c r="L1602" s="83">
        <v>0</v>
      </c>
      <c r="M1602" s="210">
        <v>0</v>
      </c>
      <c r="N1602" s="210">
        <v>0</v>
      </c>
      <c r="O1602" s="84">
        <v>107.217</v>
      </c>
      <c r="P1602" s="84"/>
      <c r="Q1602" s="36">
        <f>O1602+N1602+M1602+L1602</f>
        <v>107.217</v>
      </c>
      <c r="R1602" s="317"/>
      <c r="S1602" s="6"/>
      <c r="T1602" s="6"/>
      <c r="U1602" s="6"/>
    </row>
    <row r="1603" spans="1:24" s="5" customFormat="1" ht="28.5" customHeight="1">
      <c r="A1603" s="91"/>
      <c r="B1603" s="90" t="s">
        <v>175</v>
      </c>
      <c r="C1603" s="90"/>
      <c r="D1603" s="90"/>
      <c r="E1603" s="90">
        <v>4</v>
      </c>
      <c r="F1603" s="91"/>
      <c r="G1603" s="91"/>
      <c r="H1603" s="91"/>
      <c r="I1603" s="105"/>
      <c r="J1603" s="91"/>
      <c r="K1603" s="93"/>
      <c r="L1603" s="94">
        <f>L578+L1062+L1169</f>
        <v>0</v>
      </c>
      <c r="M1603" s="94">
        <f>M578+M1062+M1169</f>
        <v>4590.0069999999996</v>
      </c>
      <c r="N1603" s="94">
        <f>N578+N1062+N1169</f>
        <v>49698.568099999997</v>
      </c>
      <c r="O1603" s="94">
        <f>O578+O1062+O1169</f>
        <v>64968.403000000006</v>
      </c>
      <c r="P1603" s="94"/>
      <c r="Q1603" s="94">
        <f>L1603+M1603+N1603+O1603</f>
        <v>119256.97810000001</v>
      </c>
      <c r="R1603" s="95"/>
      <c r="S1603" s="241"/>
      <c r="T1603" s="241"/>
      <c r="U1603" s="241"/>
    </row>
    <row r="1604" spans="1:24" s="5" customFormat="1" ht="12.75" customHeight="1">
      <c r="A1604" s="555" t="s">
        <v>460</v>
      </c>
      <c r="B1604" s="556"/>
      <c r="C1604" s="556"/>
      <c r="D1604" s="556"/>
      <c r="E1604" s="556"/>
      <c r="F1604" s="556"/>
      <c r="G1604" s="556"/>
      <c r="H1604" s="556"/>
      <c r="I1604" s="556"/>
      <c r="J1604" s="556"/>
      <c r="K1604" s="556"/>
      <c r="L1604" s="556"/>
      <c r="M1604" s="556"/>
      <c r="N1604" s="556"/>
      <c r="O1604" s="556"/>
      <c r="P1604" s="556"/>
      <c r="Q1604" s="556"/>
      <c r="R1604" s="556"/>
      <c r="S1604" s="6"/>
      <c r="T1604" s="6"/>
      <c r="U1604" s="6"/>
      <c r="V1604" s="6"/>
      <c r="W1604" s="6"/>
      <c r="X1604" s="6"/>
    </row>
    <row r="1605" spans="1:24" s="5" customFormat="1" ht="114.75">
      <c r="A1605" s="353">
        <v>1</v>
      </c>
      <c r="B1605" s="236" t="s">
        <v>659</v>
      </c>
      <c r="C1605" s="237" t="s">
        <v>171</v>
      </c>
      <c r="D1605" s="237" t="s">
        <v>15</v>
      </c>
      <c r="E1605" s="236" t="s">
        <v>662</v>
      </c>
      <c r="F1605" s="236"/>
      <c r="G1605" s="238" t="s">
        <v>172</v>
      </c>
      <c r="H1605" s="238" t="s">
        <v>456</v>
      </c>
      <c r="I1605" s="236"/>
      <c r="J1605" s="236"/>
      <c r="K1605" s="236"/>
      <c r="L1605" s="355">
        <f>L1606</f>
        <v>0</v>
      </c>
      <c r="M1605" s="355">
        <f t="shared" ref="M1605:O1605" si="704">M1606</f>
        <v>0</v>
      </c>
      <c r="N1605" s="355">
        <f t="shared" si="704"/>
        <v>0</v>
      </c>
      <c r="O1605" s="355">
        <f t="shared" si="704"/>
        <v>0</v>
      </c>
      <c r="P1605" s="355"/>
      <c r="Q1605" s="355">
        <f>L1605+M1605+N1605+O1605</f>
        <v>0</v>
      </c>
      <c r="R1605" s="236"/>
      <c r="S1605" s="6"/>
      <c r="T1605" s="6"/>
      <c r="U1605" s="6"/>
      <c r="V1605" s="6"/>
      <c r="W1605" s="6"/>
      <c r="X1605" s="6"/>
    </row>
    <row r="1606" spans="1:24" s="5" customFormat="1" ht="102">
      <c r="A1606" s="185">
        <v>1</v>
      </c>
      <c r="B1606" s="185" t="s">
        <v>659</v>
      </c>
      <c r="C1606" s="352" t="s">
        <v>171</v>
      </c>
      <c r="D1606" s="352" t="s">
        <v>15</v>
      </c>
      <c r="E1606" s="185" t="s">
        <v>660</v>
      </c>
      <c r="F1606" s="185"/>
      <c r="G1606" s="356" t="s">
        <v>172</v>
      </c>
      <c r="H1606" s="356" t="s">
        <v>456</v>
      </c>
      <c r="I1606" s="351"/>
      <c r="J1606" s="351"/>
      <c r="K1606" s="351"/>
      <c r="L1606" s="354">
        <v>0</v>
      </c>
      <c r="M1606" s="354">
        <v>0</v>
      </c>
      <c r="N1606" s="354">
        <v>0</v>
      </c>
      <c r="O1606" s="354">
        <v>0</v>
      </c>
      <c r="P1606" s="354"/>
      <c r="Q1606" s="354">
        <f>L1606+M1606+N1606+O1606</f>
        <v>0</v>
      </c>
      <c r="R1606" s="351"/>
      <c r="S1606" s="6"/>
      <c r="T1606" s="6"/>
      <c r="U1606" s="6"/>
      <c r="V1606" s="6"/>
      <c r="W1606" s="6"/>
      <c r="X1606" s="6"/>
    </row>
    <row r="1607" spans="1:24" s="242" customFormat="1" ht="114.75">
      <c r="A1607" s="13">
        <v>2</v>
      </c>
      <c r="B1607" s="236" t="s">
        <v>461</v>
      </c>
      <c r="C1607" s="237" t="s">
        <v>171</v>
      </c>
      <c r="D1607" s="237" t="s">
        <v>15</v>
      </c>
      <c r="E1607" s="236" t="s">
        <v>520</v>
      </c>
      <c r="F1607" s="238" t="s">
        <v>172</v>
      </c>
      <c r="G1607" s="238" t="s">
        <v>172</v>
      </c>
      <c r="H1607" s="238" t="s">
        <v>456</v>
      </c>
      <c r="I1607" s="239"/>
      <c r="J1607" s="240"/>
      <c r="K1607" s="98"/>
      <c r="L1607" s="15">
        <f>L1608</f>
        <v>0</v>
      </c>
      <c r="M1607" s="15">
        <v>0</v>
      </c>
      <c r="N1607" s="15">
        <f>N1608</f>
        <v>6785.7</v>
      </c>
      <c r="O1607" s="15">
        <f t="shared" ref="O1607" si="705">O1608</f>
        <v>20037</v>
      </c>
      <c r="P1607" s="15"/>
      <c r="Q1607" s="99">
        <f>M1607+N1607+O1607</f>
        <v>26822.7</v>
      </c>
      <c r="R1607" s="8"/>
      <c r="S1607" s="6"/>
      <c r="T1607" s="6"/>
      <c r="U1607" s="6"/>
      <c r="V1607" s="241"/>
      <c r="W1607" s="241"/>
      <c r="X1607" s="241"/>
    </row>
    <row r="1608" spans="1:24" s="5" customFormat="1" ht="12.75" customHeight="1">
      <c r="A1608" s="495">
        <v>1</v>
      </c>
      <c r="B1608" s="517" t="s">
        <v>461</v>
      </c>
      <c r="C1608" s="517" t="s">
        <v>171</v>
      </c>
      <c r="D1608" s="517" t="s">
        <v>15</v>
      </c>
      <c r="E1608" s="517" t="s">
        <v>520</v>
      </c>
      <c r="F1608" s="586" t="s">
        <v>172</v>
      </c>
      <c r="G1608" s="586" t="s">
        <v>456</v>
      </c>
      <c r="H1608" s="586" t="s">
        <v>622</v>
      </c>
      <c r="I1608" s="43" t="s">
        <v>255</v>
      </c>
      <c r="J1608" s="369"/>
      <c r="K1608" s="98"/>
      <c r="L1608" s="99">
        <f>L1609+L1614+L1617+L1621+L1622+L1623</f>
        <v>0</v>
      </c>
      <c r="M1608" s="99">
        <v>0</v>
      </c>
      <c r="N1608" s="99">
        <f>N1611+N1614+N1617+N1621+N1622+N1623</f>
        <v>6785.7</v>
      </c>
      <c r="O1608" s="99">
        <f>O1611+O1614+O1617+O1621+O1622+O1623</f>
        <v>20037</v>
      </c>
      <c r="P1608" s="99"/>
      <c r="Q1608" s="99">
        <f>M1608+N1608+O1608</f>
        <v>26822.7</v>
      </c>
      <c r="R1608" s="8"/>
      <c r="S1608" s="6"/>
      <c r="T1608" s="6"/>
      <c r="U1608" s="6"/>
      <c r="V1608" s="6"/>
      <c r="W1608" s="6"/>
      <c r="X1608" s="6"/>
    </row>
    <row r="1609" spans="1:24" s="5" customFormat="1" ht="63.75">
      <c r="A1609" s="496"/>
      <c r="B1609" s="518"/>
      <c r="C1609" s="518"/>
      <c r="D1609" s="518"/>
      <c r="E1609" s="518"/>
      <c r="F1609" s="587"/>
      <c r="G1609" s="587"/>
      <c r="H1609" s="587"/>
      <c r="I1609" s="243" t="s">
        <v>462</v>
      </c>
      <c r="J1609" s="586">
        <v>252</v>
      </c>
      <c r="K1609" s="220" t="s">
        <v>10</v>
      </c>
      <c r="L1609" s="101">
        <f>L1611+L1610+L1612+L1613</f>
        <v>0</v>
      </c>
      <c r="M1609" s="53">
        <v>0</v>
      </c>
      <c r="N1609" s="53">
        <f>N1610+N1611+N1612+N1613</f>
        <v>5729.9</v>
      </c>
      <c r="O1609" s="53">
        <f t="shared" ref="O1609:Q1609" si="706">O1610+O1611+O1612+O1613</f>
        <v>17864.3</v>
      </c>
      <c r="P1609" s="53"/>
      <c r="Q1609" s="53">
        <f t="shared" si="706"/>
        <v>23594.199999999997</v>
      </c>
      <c r="R1609" s="102"/>
      <c r="S1609" s="6"/>
      <c r="T1609" s="6"/>
      <c r="U1609" s="6"/>
      <c r="V1609" s="6"/>
      <c r="W1609" s="6"/>
      <c r="X1609" s="6"/>
    </row>
    <row r="1610" spans="1:24" s="5" customFormat="1" ht="25.5">
      <c r="A1610" s="496"/>
      <c r="B1610" s="518"/>
      <c r="C1610" s="518"/>
      <c r="D1610" s="518"/>
      <c r="E1610" s="518"/>
      <c r="F1610" s="587"/>
      <c r="G1610" s="587"/>
      <c r="H1610" s="587"/>
      <c r="I1610" s="46" t="s">
        <v>114</v>
      </c>
      <c r="J1610" s="587"/>
      <c r="K1610" s="169" t="s">
        <v>11</v>
      </c>
      <c r="L1610" s="83">
        <v>0</v>
      </c>
      <c r="M1610" s="50">
        <v>0</v>
      </c>
      <c r="N1610" s="35">
        <v>0</v>
      </c>
      <c r="O1610" s="35">
        <v>0</v>
      </c>
      <c r="P1610" s="35"/>
      <c r="Q1610" s="53">
        <f t="shared" ref="Q1610:Q1623" si="707">M1610+N1610+O1610</f>
        <v>0</v>
      </c>
      <c r="R1610" s="102"/>
      <c r="S1610" s="6"/>
      <c r="T1610" s="6"/>
      <c r="U1610" s="6"/>
      <c r="V1610" s="6"/>
      <c r="W1610" s="6"/>
      <c r="X1610" s="6"/>
    </row>
    <row r="1611" spans="1:24" s="5" customFormat="1">
      <c r="A1611" s="496"/>
      <c r="B1611" s="518"/>
      <c r="C1611" s="518"/>
      <c r="D1611" s="518"/>
      <c r="E1611" s="518"/>
      <c r="F1611" s="587"/>
      <c r="G1611" s="587"/>
      <c r="H1611" s="587"/>
      <c r="I1611" s="222" t="s">
        <v>16</v>
      </c>
      <c r="J1611" s="587"/>
      <c r="K1611" s="221" t="s">
        <v>12</v>
      </c>
      <c r="L1611" s="83">
        <v>0</v>
      </c>
      <c r="M1611" s="35">
        <v>0</v>
      </c>
      <c r="N1611" s="50">
        <v>5729.9</v>
      </c>
      <c r="O1611" s="50">
        <v>17864.3</v>
      </c>
      <c r="P1611" s="50"/>
      <c r="Q1611" s="53">
        <f t="shared" si="707"/>
        <v>23594.199999999997</v>
      </c>
      <c r="R1611" s="218"/>
      <c r="S1611" s="6"/>
      <c r="T1611" s="6"/>
      <c r="U1611" s="6"/>
      <c r="V1611" s="6"/>
      <c r="W1611" s="6"/>
      <c r="X1611" s="6"/>
    </row>
    <row r="1612" spans="1:24" s="5" customFormat="1" ht="51">
      <c r="A1612" s="496"/>
      <c r="B1612" s="518"/>
      <c r="C1612" s="518"/>
      <c r="D1612" s="518"/>
      <c r="E1612" s="518"/>
      <c r="F1612" s="587"/>
      <c r="G1612" s="587"/>
      <c r="H1612" s="587"/>
      <c r="I1612" s="222" t="s">
        <v>650</v>
      </c>
      <c r="J1612" s="587"/>
      <c r="K1612" s="221" t="s">
        <v>150</v>
      </c>
      <c r="L1612" s="83">
        <v>0</v>
      </c>
      <c r="M1612" s="35">
        <v>0</v>
      </c>
      <c r="N1612" s="35">
        <v>0</v>
      </c>
      <c r="O1612" s="35">
        <v>0</v>
      </c>
      <c r="P1612" s="35"/>
      <c r="Q1612" s="53">
        <f t="shared" si="707"/>
        <v>0</v>
      </c>
      <c r="R1612" s="328"/>
      <c r="S1612" s="6"/>
      <c r="T1612" s="6"/>
      <c r="U1612" s="6"/>
      <c r="V1612" s="6"/>
      <c r="W1612" s="6"/>
      <c r="X1612" s="6"/>
    </row>
    <row r="1613" spans="1:24" s="5" customFormat="1" ht="38.25">
      <c r="A1613" s="496"/>
      <c r="B1613" s="518"/>
      <c r="C1613" s="518"/>
      <c r="D1613" s="518"/>
      <c r="E1613" s="518"/>
      <c r="F1613" s="587"/>
      <c r="G1613" s="587"/>
      <c r="H1613" s="587"/>
      <c r="I1613" s="222" t="s">
        <v>18</v>
      </c>
      <c r="J1613" s="587"/>
      <c r="K1613" s="221" t="s">
        <v>17</v>
      </c>
      <c r="L1613" s="83">
        <v>0</v>
      </c>
      <c r="M1613" s="35">
        <v>0</v>
      </c>
      <c r="N1613" s="35">
        <v>0</v>
      </c>
      <c r="O1613" s="35">
        <v>0</v>
      </c>
      <c r="P1613" s="35"/>
      <c r="Q1613" s="53">
        <f t="shared" si="707"/>
        <v>0</v>
      </c>
      <c r="R1613" s="328"/>
      <c r="S1613" s="6"/>
      <c r="T1613" s="6"/>
      <c r="U1613" s="6"/>
      <c r="V1613" s="6"/>
      <c r="W1613" s="6"/>
      <c r="X1613" s="6"/>
    </row>
    <row r="1614" spans="1:24" s="5" customFormat="1" ht="25.5">
      <c r="A1614" s="496"/>
      <c r="B1614" s="518"/>
      <c r="C1614" s="518"/>
      <c r="D1614" s="518"/>
      <c r="E1614" s="518"/>
      <c r="F1614" s="587"/>
      <c r="G1614" s="587"/>
      <c r="H1614" s="587"/>
      <c r="I1614" s="243" t="s">
        <v>463</v>
      </c>
      <c r="J1614" s="587"/>
      <c r="K1614" s="220" t="s">
        <v>26</v>
      </c>
      <c r="L1614" s="101">
        <f>L1615+L1616</f>
        <v>0</v>
      </c>
      <c r="M1614" s="53">
        <v>0</v>
      </c>
      <c r="N1614" s="53">
        <f>N1615+N1616</f>
        <v>1</v>
      </c>
      <c r="O1614" s="53">
        <f t="shared" ref="O1614" si="708">O1615+O1616</f>
        <v>3.7</v>
      </c>
      <c r="P1614" s="53"/>
      <c r="Q1614" s="53">
        <f t="shared" si="707"/>
        <v>4.7</v>
      </c>
      <c r="R1614" s="102"/>
      <c r="S1614" s="6"/>
      <c r="T1614" s="6"/>
      <c r="U1614" s="6"/>
      <c r="V1614" s="6"/>
      <c r="W1614" s="6"/>
      <c r="X1614" s="6"/>
    </row>
    <row r="1615" spans="1:24" s="5" customFormat="1">
      <c r="A1615" s="496"/>
      <c r="B1615" s="518"/>
      <c r="C1615" s="518"/>
      <c r="D1615" s="518"/>
      <c r="E1615" s="518"/>
      <c r="F1615" s="587"/>
      <c r="G1615" s="587"/>
      <c r="H1615" s="587"/>
      <c r="I1615" s="222" t="s">
        <v>16</v>
      </c>
      <c r="J1615" s="587"/>
      <c r="K1615" s="221" t="s">
        <v>12</v>
      </c>
      <c r="L1615" s="83">
        <v>0</v>
      </c>
      <c r="M1615" s="35">
        <v>0</v>
      </c>
      <c r="N1615" s="50">
        <v>1</v>
      </c>
      <c r="O1615" s="50">
        <v>3.7</v>
      </c>
      <c r="P1615" s="50"/>
      <c r="Q1615" s="53">
        <f t="shared" si="707"/>
        <v>4.7</v>
      </c>
      <c r="R1615" s="102"/>
      <c r="S1615" s="6"/>
      <c r="T1615" s="6"/>
      <c r="U1615" s="6"/>
      <c r="V1615" s="6"/>
      <c r="W1615" s="6"/>
      <c r="X1615" s="6"/>
    </row>
    <row r="1616" spans="1:24" s="5" customFormat="1" ht="51">
      <c r="A1616" s="496"/>
      <c r="B1616" s="518"/>
      <c r="C1616" s="518"/>
      <c r="D1616" s="518"/>
      <c r="E1616" s="518"/>
      <c r="F1616" s="587"/>
      <c r="G1616" s="587"/>
      <c r="H1616" s="587"/>
      <c r="I1616" s="222" t="s">
        <v>650</v>
      </c>
      <c r="J1616" s="587"/>
      <c r="K1616" s="221" t="s">
        <v>150</v>
      </c>
      <c r="L1616" s="83">
        <v>0</v>
      </c>
      <c r="M1616" s="35">
        <v>0</v>
      </c>
      <c r="N1616" s="35">
        <v>0</v>
      </c>
      <c r="O1616" s="35">
        <v>0</v>
      </c>
      <c r="P1616" s="35"/>
      <c r="Q1616" s="53">
        <f t="shared" si="707"/>
        <v>0</v>
      </c>
      <c r="R1616" s="102"/>
      <c r="S1616" s="6"/>
      <c r="T1616" s="6"/>
      <c r="U1616" s="6"/>
      <c r="V1616" s="6"/>
      <c r="W1616" s="6"/>
      <c r="X1616" s="6"/>
    </row>
    <row r="1617" spans="1:24" s="5" customFormat="1" ht="25.5">
      <c r="A1617" s="496"/>
      <c r="B1617" s="518"/>
      <c r="C1617" s="518"/>
      <c r="D1617" s="518"/>
      <c r="E1617" s="518"/>
      <c r="F1617" s="587"/>
      <c r="G1617" s="587"/>
      <c r="H1617" s="587"/>
      <c r="I1617" s="243" t="s">
        <v>25</v>
      </c>
      <c r="J1617" s="587"/>
      <c r="K1617" s="220" t="s">
        <v>38</v>
      </c>
      <c r="L1617" s="101">
        <f>L1619+L1620+L1618</f>
        <v>0</v>
      </c>
      <c r="M1617" s="53">
        <v>0</v>
      </c>
      <c r="N1617" s="53">
        <f>N1618+N1619+N1620</f>
        <v>1054.8</v>
      </c>
      <c r="O1617" s="53">
        <f>O1618+O1619+O1620</f>
        <v>2169</v>
      </c>
      <c r="P1617" s="53"/>
      <c r="Q1617" s="53">
        <f t="shared" si="707"/>
        <v>3223.8</v>
      </c>
      <c r="R1617" s="102"/>
      <c r="S1617" s="6"/>
      <c r="T1617" s="6"/>
      <c r="U1617" s="6"/>
      <c r="V1617" s="6"/>
      <c r="W1617" s="6"/>
      <c r="X1617" s="6"/>
    </row>
    <row r="1618" spans="1:24" s="5" customFormat="1" ht="25.5">
      <c r="A1618" s="496"/>
      <c r="B1618" s="518"/>
      <c r="C1618" s="518"/>
      <c r="D1618" s="518"/>
      <c r="E1618" s="518"/>
      <c r="F1618" s="587"/>
      <c r="G1618" s="587"/>
      <c r="H1618" s="587"/>
      <c r="I1618" s="46" t="s">
        <v>114</v>
      </c>
      <c r="J1618" s="587"/>
      <c r="K1618" s="169" t="s">
        <v>11</v>
      </c>
      <c r="L1618" s="83">
        <v>0</v>
      </c>
      <c r="M1618" s="35">
        <v>0</v>
      </c>
      <c r="N1618" s="35">
        <v>0</v>
      </c>
      <c r="O1618" s="35">
        <v>0</v>
      </c>
      <c r="P1618" s="35"/>
      <c r="Q1618" s="53">
        <f t="shared" si="707"/>
        <v>0</v>
      </c>
      <c r="R1618" s="102"/>
      <c r="S1618" s="6"/>
      <c r="T1618" s="6"/>
      <c r="U1618" s="6"/>
      <c r="V1618" s="6"/>
      <c r="W1618" s="6"/>
      <c r="X1618" s="6"/>
    </row>
    <row r="1619" spans="1:24" s="5" customFormat="1">
      <c r="A1619" s="496"/>
      <c r="B1619" s="518"/>
      <c r="C1619" s="518"/>
      <c r="D1619" s="518"/>
      <c r="E1619" s="518"/>
      <c r="F1619" s="587"/>
      <c r="G1619" s="587"/>
      <c r="H1619" s="587"/>
      <c r="I1619" s="222" t="s">
        <v>16</v>
      </c>
      <c r="J1619" s="587"/>
      <c r="K1619" s="221" t="s">
        <v>12</v>
      </c>
      <c r="L1619" s="83">
        <v>0</v>
      </c>
      <c r="M1619" s="35">
        <v>0</v>
      </c>
      <c r="N1619" s="227">
        <v>1054.8</v>
      </c>
      <c r="O1619" s="227">
        <v>2169</v>
      </c>
      <c r="P1619" s="227"/>
      <c r="Q1619" s="53">
        <f t="shared" si="707"/>
        <v>3223.8</v>
      </c>
      <c r="R1619" s="218"/>
      <c r="S1619" s="6"/>
      <c r="T1619" s="6"/>
      <c r="U1619" s="6"/>
      <c r="V1619" s="6"/>
      <c r="W1619" s="6"/>
      <c r="X1619" s="6"/>
    </row>
    <row r="1620" spans="1:24" s="5" customFormat="1" ht="51">
      <c r="A1620" s="496"/>
      <c r="B1620" s="518"/>
      <c r="C1620" s="518"/>
      <c r="D1620" s="518"/>
      <c r="E1620" s="518"/>
      <c r="F1620" s="587"/>
      <c r="G1620" s="587"/>
      <c r="H1620" s="587"/>
      <c r="I1620" s="222" t="s">
        <v>650</v>
      </c>
      <c r="J1620" s="332"/>
      <c r="K1620" s="221" t="s">
        <v>150</v>
      </c>
      <c r="L1620" s="83">
        <v>0</v>
      </c>
      <c r="M1620" s="35">
        <v>0</v>
      </c>
      <c r="N1620" s="35">
        <v>0</v>
      </c>
      <c r="O1620" s="35">
        <v>0</v>
      </c>
      <c r="P1620" s="35"/>
      <c r="Q1620" s="53">
        <f t="shared" si="707"/>
        <v>0</v>
      </c>
      <c r="R1620" s="328"/>
      <c r="S1620" s="6"/>
      <c r="T1620" s="6"/>
      <c r="U1620" s="6"/>
      <c r="V1620" s="6"/>
      <c r="W1620" s="6"/>
      <c r="X1620" s="6"/>
    </row>
    <row r="1621" spans="1:24" s="5" customFormat="1" ht="38.25">
      <c r="A1621" s="496"/>
      <c r="B1621" s="518"/>
      <c r="C1621" s="518"/>
      <c r="D1621" s="518"/>
      <c r="E1621" s="518"/>
      <c r="F1621" s="587"/>
      <c r="G1621" s="587"/>
      <c r="H1621" s="587"/>
      <c r="I1621" s="243" t="s">
        <v>651</v>
      </c>
      <c r="J1621" s="332"/>
      <c r="K1621" s="220" t="s">
        <v>55</v>
      </c>
      <c r="L1621" s="85">
        <v>0</v>
      </c>
      <c r="M1621" s="36">
        <v>0</v>
      </c>
      <c r="N1621" s="36">
        <v>0</v>
      </c>
      <c r="O1621" s="36">
        <v>0</v>
      </c>
      <c r="P1621" s="36"/>
      <c r="Q1621" s="53">
        <f t="shared" si="707"/>
        <v>0</v>
      </c>
      <c r="R1621" s="328"/>
      <c r="S1621" s="6"/>
      <c r="T1621" s="6"/>
      <c r="U1621" s="6"/>
      <c r="V1621" s="6"/>
      <c r="W1621" s="6"/>
      <c r="X1621" s="6"/>
    </row>
    <row r="1622" spans="1:24" s="5" customFormat="1" ht="38.25">
      <c r="A1622" s="496"/>
      <c r="B1622" s="518"/>
      <c r="C1622" s="518"/>
      <c r="D1622" s="518"/>
      <c r="E1622" s="518"/>
      <c r="F1622" s="587"/>
      <c r="G1622" s="587"/>
      <c r="H1622" s="587"/>
      <c r="I1622" s="243" t="s">
        <v>34</v>
      </c>
      <c r="J1622" s="332"/>
      <c r="K1622" s="220" t="s">
        <v>41</v>
      </c>
      <c r="L1622" s="85">
        <v>0</v>
      </c>
      <c r="M1622" s="36">
        <v>0</v>
      </c>
      <c r="N1622" s="36">
        <v>0</v>
      </c>
      <c r="O1622" s="36">
        <v>0</v>
      </c>
      <c r="P1622" s="36"/>
      <c r="Q1622" s="53">
        <f t="shared" si="707"/>
        <v>0</v>
      </c>
      <c r="R1622" s="328"/>
      <c r="S1622" s="6"/>
      <c r="T1622" s="6"/>
      <c r="U1622" s="6"/>
      <c r="V1622" s="6"/>
      <c r="W1622" s="6"/>
      <c r="X1622" s="6"/>
    </row>
    <row r="1623" spans="1:24" s="5" customFormat="1" ht="51">
      <c r="A1623" s="498"/>
      <c r="B1623" s="526"/>
      <c r="C1623" s="526"/>
      <c r="D1623" s="526"/>
      <c r="E1623" s="526"/>
      <c r="F1623" s="588"/>
      <c r="G1623" s="588"/>
      <c r="H1623" s="588"/>
      <c r="I1623" s="243" t="s">
        <v>251</v>
      </c>
      <c r="J1623" s="332"/>
      <c r="K1623" s="220" t="s">
        <v>253</v>
      </c>
      <c r="L1623" s="85">
        <v>0</v>
      </c>
      <c r="M1623" s="36">
        <v>0</v>
      </c>
      <c r="N1623" s="36">
        <v>0</v>
      </c>
      <c r="O1623" s="36">
        <v>0</v>
      </c>
      <c r="P1623" s="36"/>
      <c r="Q1623" s="53">
        <f t="shared" si="707"/>
        <v>0</v>
      </c>
      <c r="R1623" s="328"/>
      <c r="S1623" s="6"/>
      <c r="T1623" s="6"/>
      <c r="U1623" s="6"/>
      <c r="V1623" s="6"/>
      <c r="W1623" s="6"/>
      <c r="X1623" s="6"/>
    </row>
    <row r="1624" spans="1:24" s="5" customFormat="1" ht="178.5">
      <c r="A1624" s="13">
        <v>3</v>
      </c>
      <c r="B1624" s="14" t="s">
        <v>464</v>
      </c>
      <c r="C1624" s="14" t="s">
        <v>14</v>
      </c>
      <c r="D1624" s="14" t="s">
        <v>15</v>
      </c>
      <c r="E1624" s="14" t="s">
        <v>745</v>
      </c>
      <c r="F1624" s="13" t="s">
        <v>186</v>
      </c>
      <c r="G1624" s="13" t="s">
        <v>622</v>
      </c>
      <c r="H1624" s="13" t="s">
        <v>187</v>
      </c>
      <c r="I1624" s="244"/>
      <c r="J1624" s="13"/>
      <c r="K1624" s="13"/>
      <c r="L1624" s="15">
        <f>L1625+L1637+L1645+L1653+L1661+L1669+L1677+L1685+L1693+L1701+L1709+L1717+L1725+L1733+L1741+L1749+L1757+L1765+L1773+L1781</f>
        <v>0</v>
      </c>
      <c r="M1624" s="15">
        <f>M1625+M1637+M1645+M1653+M1661+M1669+M1677+M1685+M1693+M1701+M1709+M1717+M1725+M1733+M1741+M1749+M1757+M1765+M1773+M1781</f>
        <v>2779.7535000000003</v>
      </c>
      <c r="N1624" s="15">
        <f>N1625+N1637+N1645+N1653+N1661+N1669+N1677+N1685+N1693+N1701+N1709+N1717+N1725+N1733+N1741+N1749+N1757+N1765+N1773+N1781</f>
        <v>5674.2789999999986</v>
      </c>
      <c r="O1624" s="15">
        <f>O1625+O1637+O1645+O1653+O1661+O1669+O1677+O1685+O1693+O1701+O1709+O1717+O1725+O1733+O1741+O1749+O1757+O1765+O1773+O1781</f>
        <v>6403.5720000000001</v>
      </c>
      <c r="P1624" s="15"/>
      <c r="Q1624" s="15">
        <f>N1624+O1624+M1624+L1624</f>
        <v>14857.604499999999</v>
      </c>
      <c r="R1624" s="13"/>
      <c r="S1624" s="6"/>
      <c r="T1624" s="6"/>
      <c r="U1624" s="6"/>
      <c r="V1624" s="6"/>
      <c r="W1624" s="6"/>
      <c r="X1624" s="6"/>
    </row>
    <row r="1625" spans="1:24" s="5" customFormat="1" ht="12.75" customHeight="1">
      <c r="A1625" s="497">
        <v>1</v>
      </c>
      <c r="B1625" s="516" t="s">
        <v>709</v>
      </c>
      <c r="C1625" s="479" t="s">
        <v>14</v>
      </c>
      <c r="D1625" s="479" t="s">
        <v>15</v>
      </c>
      <c r="E1625" s="479" t="s">
        <v>521</v>
      </c>
      <c r="F1625" s="495" t="s">
        <v>186</v>
      </c>
      <c r="G1625" s="495" t="s">
        <v>622</v>
      </c>
      <c r="H1625" s="580" t="s">
        <v>187</v>
      </c>
      <c r="I1625" s="244" t="s">
        <v>13</v>
      </c>
      <c r="J1625" s="497">
        <v>755</v>
      </c>
      <c r="K1625" s="13"/>
      <c r="L1625" s="15">
        <f>L1626+L1631+L1633+L1635</f>
        <v>0</v>
      </c>
      <c r="M1625" s="15">
        <f>M1626+M1631+M1633+M1635</f>
        <v>2454.2115999999996</v>
      </c>
      <c r="N1625" s="15">
        <f>N1626+N1631+N1633+N1635+N1628</f>
        <v>4556.0360000000001</v>
      </c>
      <c r="O1625" s="15">
        <f>O1626+O1631+O1633+O1635+O1628</f>
        <v>4770.6550000000007</v>
      </c>
      <c r="P1625" s="15"/>
      <c r="Q1625" s="15">
        <f>N1625+O1625+M1625+L1625</f>
        <v>11780.902600000001</v>
      </c>
      <c r="R1625" s="37"/>
      <c r="S1625" s="6"/>
      <c r="T1625" s="6"/>
      <c r="U1625" s="6"/>
      <c r="V1625" s="6"/>
      <c r="W1625" s="6"/>
      <c r="X1625" s="6"/>
    </row>
    <row r="1626" spans="1:24" s="5" customFormat="1" ht="51">
      <c r="A1626" s="497"/>
      <c r="B1626" s="516"/>
      <c r="C1626" s="480"/>
      <c r="D1626" s="480"/>
      <c r="E1626" s="480"/>
      <c r="F1626" s="496"/>
      <c r="G1626" s="496"/>
      <c r="H1626" s="581"/>
      <c r="I1626" s="38" t="s">
        <v>466</v>
      </c>
      <c r="J1626" s="497"/>
      <c r="K1626" s="39" t="s">
        <v>10</v>
      </c>
      <c r="L1626" s="85">
        <f>L1629+L1627+L1630</f>
        <v>0</v>
      </c>
      <c r="M1626" s="470">
        <f t="shared" ref="M1626:O1626" si="709">M1629+M1627+M1630</f>
        <v>2371.9845999999998</v>
      </c>
      <c r="N1626" s="85">
        <f t="shared" si="709"/>
        <v>0</v>
      </c>
      <c r="O1626" s="85">
        <f t="shared" si="709"/>
        <v>0</v>
      </c>
      <c r="P1626" s="85"/>
      <c r="Q1626" s="36">
        <f t="shared" ref="Q1626:Q1636" si="710">N1626+O1626+M1626+L1626</f>
        <v>2371.9845999999998</v>
      </c>
      <c r="R1626" s="102"/>
      <c r="S1626" s="6"/>
      <c r="T1626" s="6"/>
      <c r="U1626" s="6"/>
      <c r="V1626" s="6"/>
      <c r="W1626" s="6"/>
      <c r="X1626" s="6"/>
    </row>
    <row r="1627" spans="1:24" s="5" customFormat="1" ht="25.5">
      <c r="A1627" s="497"/>
      <c r="B1627" s="516"/>
      <c r="C1627" s="480"/>
      <c r="D1627" s="480"/>
      <c r="E1627" s="480"/>
      <c r="F1627" s="496"/>
      <c r="G1627" s="496"/>
      <c r="H1627" s="581"/>
      <c r="I1627" s="46" t="s">
        <v>114</v>
      </c>
      <c r="J1627" s="497"/>
      <c r="K1627" s="169" t="s">
        <v>11</v>
      </c>
      <c r="L1627" s="83">
        <v>0</v>
      </c>
      <c r="M1627" s="83">
        <v>7.0099999999999996E-2</v>
      </c>
      <c r="N1627" s="83">
        <v>0</v>
      </c>
      <c r="O1627" s="83">
        <v>0</v>
      </c>
      <c r="P1627" s="83"/>
      <c r="Q1627" s="36">
        <f t="shared" si="710"/>
        <v>7.0099999999999996E-2</v>
      </c>
      <c r="R1627" s="102"/>
      <c r="S1627" s="6"/>
      <c r="T1627" s="6"/>
      <c r="U1627" s="6"/>
      <c r="V1627" s="6"/>
      <c r="W1627" s="6"/>
      <c r="X1627" s="6"/>
    </row>
    <row r="1628" spans="1:24" s="5" customFormat="1">
      <c r="A1628" s="497"/>
      <c r="B1628" s="516"/>
      <c r="C1628" s="480"/>
      <c r="D1628" s="480"/>
      <c r="E1628" s="480"/>
      <c r="F1628" s="496"/>
      <c r="G1628" s="496"/>
      <c r="H1628" s="581"/>
      <c r="I1628" s="223" t="s">
        <v>16</v>
      </c>
      <c r="J1628" s="497"/>
      <c r="K1628" s="169" t="s">
        <v>12</v>
      </c>
      <c r="L1628" s="83">
        <v>0</v>
      </c>
      <c r="M1628" s="83">
        <v>0</v>
      </c>
      <c r="N1628" s="83">
        <v>4219.7759999999998</v>
      </c>
      <c r="O1628" s="83">
        <v>4570.7290000000003</v>
      </c>
      <c r="P1628" s="83"/>
      <c r="Q1628" s="36"/>
      <c r="R1628" s="102"/>
      <c r="S1628" s="6"/>
      <c r="T1628" s="6"/>
      <c r="U1628" s="6"/>
      <c r="V1628" s="6"/>
      <c r="W1628" s="6"/>
      <c r="X1628" s="6"/>
    </row>
    <row r="1629" spans="1:24" s="5" customFormat="1" ht="51">
      <c r="A1629" s="497"/>
      <c r="B1629" s="516"/>
      <c r="C1629" s="480"/>
      <c r="D1629" s="480"/>
      <c r="E1629" s="480"/>
      <c r="F1629" s="496"/>
      <c r="G1629" s="496"/>
      <c r="H1629" s="581"/>
      <c r="I1629" s="40" t="s">
        <v>632</v>
      </c>
      <c r="J1629" s="497"/>
      <c r="K1629" s="169" t="s">
        <v>66</v>
      </c>
      <c r="L1629" s="83">
        <v>0</v>
      </c>
      <c r="M1629" s="83">
        <v>2371.0050999999999</v>
      </c>
      <c r="N1629" s="83">
        <v>0</v>
      </c>
      <c r="O1629" s="83">
        <v>0</v>
      </c>
      <c r="P1629" s="83"/>
      <c r="Q1629" s="36">
        <f t="shared" si="710"/>
        <v>2371.0050999999999</v>
      </c>
      <c r="R1629" s="218"/>
      <c r="S1629" s="6"/>
      <c r="T1629" s="6"/>
      <c r="U1629" s="6"/>
      <c r="V1629" s="6"/>
      <c r="W1629" s="6"/>
      <c r="X1629" s="6"/>
    </row>
    <row r="1630" spans="1:24" s="5" customFormat="1" ht="38.25">
      <c r="A1630" s="497"/>
      <c r="B1630" s="516"/>
      <c r="C1630" s="480"/>
      <c r="D1630" s="480"/>
      <c r="E1630" s="480"/>
      <c r="F1630" s="496"/>
      <c r="G1630" s="496"/>
      <c r="H1630" s="581"/>
      <c r="I1630" s="40" t="s">
        <v>18</v>
      </c>
      <c r="J1630" s="497"/>
      <c r="K1630" s="169" t="s">
        <v>17</v>
      </c>
      <c r="L1630" s="83">
        <v>0</v>
      </c>
      <c r="M1630" s="83">
        <v>0.90939999999999999</v>
      </c>
      <c r="N1630" s="83">
        <v>0</v>
      </c>
      <c r="O1630" s="83">
        <v>0</v>
      </c>
      <c r="P1630" s="83"/>
      <c r="Q1630" s="36">
        <f t="shared" si="710"/>
        <v>0.90939999999999999</v>
      </c>
      <c r="R1630" s="310"/>
      <c r="S1630" s="6"/>
      <c r="T1630" s="6"/>
      <c r="U1630" s="6"/>
      <c r="V1630" s="6"/>
      <c r="W1630" s="6"/>
      <c r="X1630" s="6"/>
    </row>
    <row r="1631" spans="1:24" s="5" customFormat="1" ht="25.5">
      <c r="A1631" s="497"/>
      <c r="B1631" s="516"/>
      <c r="C1631" s="480"/>
      <c r="D1631" s="480"/>
      <c r="E1631" s="480"/>
      <c r="F1631" s="496"/>
      <c r="G1631" s="496"/>
      <c r="H1631" s="581"/>
      <c r="I1631" s="246" t="s">
        <v>196</v>
      </c>
      <c r="J1631" s="497"/>
      <c r="K1631" s="39" t="s">
        <v>40</v>
      </c>
      <c r="L1631" s="85">
        <f>L1632</f>
        <v>0</v>
      </c>
      <c r="M1631" s="85">
        <f t="shared" ref="M1631:O1631" si="711">M1632</f>
        <v>82.227000000000004</v>
      </c>
      <c r="N1631" s="85">
        <f t="shared" si="711"/>
        <v>336.26</v>
      </c>
      <c r="O1631" s="85">
        <f t="shared" si="711"/>
        <v>199.92599999999999</v>
      </c>
      <c r="P1631" s="85"/>
      <c r="Q1631" s="36">
        <f t="shared" si="710"/>
        <v>618.4129999999999</v>
      </c>
      <c r="R1631" s="218"/>
      <c r="S1631" s="6"/>
      <c r="T1631" s="6"/>
      <c r="U1631" s="6"/>
      <c r="V1631" s="6"/>
      <c r="W1631" s="6"/>
      <c r="X1631" s="6"/>
    </row>
    <row r="1632" spans="1:24" s="5" customFormat="1">
      <c r="A1632" s="497"/>
      <c r="B1632" s="516"/>
      <c r="C1632" s="480"/>
      <c r="D1632" s="480"/>
      <c r="E1632" s="480"/>
      <c r="F1632" s="496"/>
      <c r="G1632" s="496"/>
      <c r="H1632" s="581"/>
      <c r="I1632" s="223" t="s">
        <v>16</v>
      </c>
      <c r="J1632" s="497"/>
      <c r="K1632" s="169" t="s">
        <v>12</v>
      </c>
      <c r="L1632" s="83">
        <v>0</v>
      </c>
      <c r="M1632" s="83">
        <v>82.227000000000004</v>
      </c>
      <c r="N1632" s="83">
        <v>336.26</v>
      </c>
      <c r="O1632" s="83">
        <v>199.92599999999999</v>
      </c>
      <c r="P1632" s="83"/>
      <c r="Q1632" s="36">
        <f t="shared" si="710"/>
        <v>618.4129999999999</v>
      </c>
      <c r="R1632" s="102"/>
      <c r="S1632" s="6"/>
      <c r="T1632" s="6"/>
      <c r="U1632" s="6"/>
      <c r="V1632" s="6"/>
      <c r="W1632" s="6"/>
      <c r="X1632" s="6"/>
    </row>
    <row r="1633" spans="1:24" s="5" customFormat="1" ht="38.25">
      <c r="A1633" s="497"/>
      <c r="B1633" s="516"/>
      <c r="C1633" s="480"/>
      <c r="D1633" s="480"/>
      <c r="E1633" s="480"/>
      <c r="F1633" s="496"/>
      <c r="G1633" s="496"/>
      <c r="H1633" s="581"/>
      <c r="I1633" s="245" t="s">
        <v>467</v>
      </c>
      <c r="J1633" s="497"/>
      <c r="K1633" s="39" t="s">
        <v>48</v>
      </c>
      <c r="L1633" s="85">
        <f>L1634</f>
        <v>0</v>
      </c>
      <c r="M1633" s="85">
        <f t="shared" ref="M1633:O1633" si="712">M1634</f>
        <v>0</v>
      </c>
      <c r="N1633" s="85">
        <f t="shared" si="712"/>
        <v>0</v>
      </c>
      <c r="O1633" s="85">
        <f t="shared" si="712"/>
        <v>0</v>
      </c>
      <c r="P1633" s="85"/>
      <c r="Q1633" s="36">
        <f t="shared" si="710"/>
        <v>0</v>
      </c>
      <c r="R1633" s="218"/>
      <c r="S1633" s="6"/>
      <c r="T1633" s="6"/>
      <c r="U1633" s="6"/>
      <c r="V1633" s="6"/>
      <c r="W1633" s="6"/>
      <c r="X1633" s="6"/>
    </row>
    <row r="1634" spans="1:24" s="5" customFormat="1">
      <c r="A1634" s="497"/>
      <c r="B1634" s="516"/>
      <c r="C1634" s="480"/>
      <c r="D1634" s="480"/>
      <c r="E1634" s="480"/>
      <c r="F1634" s="496"/>
      <c r="G1634" s="496"/>
      <c r="H1634" s="581"/>
      <c r="I1634" s="223" t="s">
        <v>16</v>
      </c>
      <c r="J1634" s="497"/>
      <c r="K1634" s="169" t="s">
        <v>12</v>
      </c>
      <c r="L1634" s="83">
        <v>0</v>
      </c>
      <c r="M1634" s="83">
        <v>0</v>
      </c>
      <c r="N1634" s="83">
        <v>0</v>
      </c>
      <c r="O1634" s="83">
        <v>0</v>
      </c>
      <c r="P1634" s="83"/>
      <c r="Q1634" s="36">
        <f t="shared" si="710"/>
        <v>0</v>
      </c>
      <c r="R1634" s="102"/>
      <c r="S1634" s="6"/>
      <c r="T1634" s="6"/>
      <c r="U1634" s="6"/>
      <c r="V1634" s="6"/>
      <c r="W1634" s="6"/>
      <c r="X1634" s="6"/>
    </row>
    <row r="1635" spans="1:24" s="5" customFormat="1" ht="38.25">
      <c r="A1635" s="497"/>
      <c r="B1635" s="516"/>
      <c r="C1635" s="480"/>
      <c r="D1635" s="480"/>
      <c r="E1635" s="480"/>
      <c r="F1635" s="496"/>
      <c r="G1635" s="496"/>
      <c r="H1635" s="581"/>
      <c r="I1635" s="245" t="s">
        <v>468</v>
      </c>
      <c r="J1635" s="497"/>
      <c r="K1635" s="39" t="s">
        <v>72</v>
      </c>
      <c r="L1635" s="85">
        <f>L1636</f>
        <v>0</v>
      </c>
      <c r="M1635" s="85">
        <f t="shared" ref="M1635:O1635" si="713">M1636</f>
        <v>0</v>
      </c>
      <c r="N1635" s="85">
        <f t="shared" si="713"/>
        <v>0</v>
      </c>
      <c r="O1635" s="85">
        <f t="shared" si="713"/>
        <v>0</v>
      </c>
      <c r="P1635" s="85"/>
      <c r="Q1635" s="36">
        <f t="shared" si="710"/>
        <v>0</v>
      </c>
      <c r="R1635" s="218"/>
      <c r="S1635" s="6"/>
      <c r="T1635" s="6"/>
      <c r="U1635" s="6"/>
      <c r="V1635" s="6"/>
      <c r="W1635" s="6"/>
      <c r="X1635" s="6"/>
    </row>
    <row r="1636" spans="1:24" s="5" customFormat="1">
      <c r="A1636" s="497"/>
      <c r="B1636" s="516"/>
      <c r="C1636" s="480"/>
      <c r="D1636" s="480"/>
      <c r="E1636" s="480"/>
      <c r="F1636" s="496"/>
      <c r="G1636" s="496"/>
      <c r="H1636" s="581"/>
      <c r="I1636" s="223" t="s">
        <v>16</v>
      </c>
      <c r="J1636" s="497"/>
      <c r="K1636" s="169" t="s">
        <v>12</v>
      </c>
      <c r="L1636" s="83">
        <v>0</v>
      </c>
      <c r="M1636" s="83">
        <v>0</v>
      </c>
      <c r="N1636" s="83">
        <v>0</v>
      </c>
      <c r="O1636" s="83">
        <v>0</v>
      </c>
      <c r="P1636" s="83"/>
      <c r="Q1636" s="36">
        <f t="shared" si="710"/>
        <v>0</v>
      </c>
      <c r="R1636" s="102"/>
      <c r="S1636" s="6"/>
      <c r="T1636" s="6"/>
      <c r="U1636" s="6"/>
      <c r="V1636" s="6"/>
      <c r="W1636" s="6"/>
      <c r="X1636" s="6"/>
    </row>
    <row r="1637" spans="1:24" s="5" customFormat="1">
      <c r="A1637" s="495">
        <v>2</v>
      </c>
      <c r="B1637" s="479" t="s">
        <v>746</v>
      </c>
      <c r="C1637" s="480"/>
      <c r="D1637" s="480"/>
      <c r="E1637" s="480"/>
      <c r="F1637" s="496"/>
      <c r="G1637" s="496"/>
      <c r="H1637" s="581"/>
      <c r="I1637" s="43" t="s">
        <v>13</v>
      </c>
      <c r="J1637" s="495">
        <v>755</v>
      </c>
      <c r="K1637" s="48"/>
      <c r="L1637" s="15">
        <f>L1638</f>
        <v>0</v>
      </c>
      <c r="M1637" s="15">
        <f t="shared" ref="M1637" si="714">M1638</f>
        <v>24.152000000000001</v>
      </c>
      <c r="N1637" s="15">
        <f>N1638</f>
        <v>59.012</v>
      </c>
      <c r="O1637" s="15">
        <f>O1638+O1643</f>
        <v>82.3</v>
      </c>
      <c r="P1637" s="15"/>
      <c r="Q1637" s="15">
        <f>N1637+O1637+M1637+L1637</f>
        <v>165.464</v>
      </c>
      <c r="R1637" s="13"/>
      <c r="S1637" s="6"/>
      <c r="T1637" s="6"/>
      <c r="U1637" s="6"/>
      <c r="V1637" s="6"/>
      <c r="W1637" s="6"/>
      <c r="X1637" s="6"/>
    </row>
    <row r="1638" spans="1:24" s="5" customFormat="1" ht="25.5">
      <c r="A1638" s="496"/>
      <c r="B1638" s="480"/>
      <c r="C1638" s="480"/>
      <c r="D1638" s="480"/>
      <c r="E1638" s="480"/>
      <c r="F1638" s="496"/>
      <c r="G1638" s="496"/>
      <c r="H1638" s="581"/>
      <c r="I1638" s="34" t="s">
        <v>469</v>
      </c>
      <c r="J1638" s="496"/>
      <c r="K1638" s="39" t="s">
        <v>26</v>
      </c>
      <c r="L1638" s="36">
        <f>L1639+L1641+L1642</f>
        <v>0</v>
      </c>
      <c r="M1638" s="36">
        <f t="shared" ref="M1638" si="715">M1639+M1641+M1642</f>
        <v>24.152000000000001</v>
      </c>
      <c r="N1638" s="36">
        <f>N1639+N1641+N1642+N1640</f>
        <v>59.012</v>
      </c>
      <c r="O1638" s="36">
        <f>O1639+O1641+O1642+O1640</f>
        <v>72.19</v>
      </c>
      <c r="P1638" s="36"/>
      <c r="Q1638" s="36">
        <f t="shared" ref="Q1638:Q1644" si="716">N1638+O1638+M1638+L1638</f>
        <v>155.35399999999998</v>
      </c>
      <c r="R1638" s="37"/>
      <c r="S1638" s="6"/>
      <c r="T1638" s="6"/>
      <c r="U1638" s="6"/>
      <c r="V1638" s="6"/>
      <c r="W1638" s="6"/>
      <c r="X1638" s="6"/>
    </row>
    <row r="1639" spans="1:24" s="5" customFormat="1" ht="25.5" customHeight="1">
      <c r="A1639" s="496"/>
      <c r="B1639" s="480"/>
      <c r="C1639" s="480"/>
      <c r="D1639" s="480"/>
      <c r="E1639" s="480"/>
      <c r="F1639" s="496"/>
      <c r="G1639" s="496"/>
      <c r="H1639" s="581"/>
      <c r="I1639" s="46" t="s">
        <v>114</v>
      </c>
      <c r="J1639" s="496"/>
      <c r="K1639" s="169" t="s">
        <v>11</v>
      </c>
      <c r="L1639" s="83">
        <v>0</v>
      </c>
      <c r="M1639" s="83">
        <v>3.2679999999999998</v>
      </c>
      <c r="N1639" s="83">
        <v>0</v>
      </c>
      <c r="O1639" s="83">
        <v>0.13700000000000001</v>
      </c>
      <c r="P1639" s="83"/>
      <c r="Q1639" s="36">
        <f t="shared" si="716"/>
        <v>3.4049999999999998</v>
      </c>
      <c r="R1639" s="218"/>
      <c r="S1639" s="6"/>
      <c r="T1639" s="6"/>
      <c r="U1639" s="6"/>
      <c r="V1639" s="6"/>
      <c r="W1639" s="6"/>
      <c r="X1639" s="6"/>
    </row>
    <row r="1640" spans="1:24" s="5" customFormat="1" ht="25.5" customHeight="1">
      <c r="A1640" s="496"/>
      <c r="B1640" s="480"/>
      <c r="C1640" s="480"/>
      <c r="D1640" s="480"/>
      <c r="E1640" s="480"/>
      <c r="F1640" s="496"/>
      <c r="G1640" s="496"/>
      <c r="H1640" s="581"/>
      <c r="I1640" s="223" t="s">
        <v>16</v>
      </c>
      <c r="J1640" s="496"/>
      <c r="K1640" s="169" t="s">
        <v>12</v>
      </c>
      <c r="L1640" s="83">
        <v>0</v>
      </c>
      <c r="M1640" s="83">
        <v>0</v>
      </c>
      <c r="N1640" s="83">
        <v>59.012</v>
      </c>
      <c r="O1640" s="83">
        <v>72.052999999999997</v>
      </c>
      <c r="P1640" s="83"/>
      <c r="Q1640" s="36">
        <f t="shared" si="716"/>
        <v>131.065</v>
      </c>
      <c r="R1640" s="441"/>
      <c r="S1640" s="6"/>
      <c r="T1640" s="6"/>
      <c r="U1640" s="6"/>
      <c r="V1640" s="6"/>
      <c r="W1640" s="6"/>
      <c r="X1640" s="6"/>
    </row>
    <row r="1641" spans="1:24" s="5" customFormat="1" ht="51">
      <c r="A1641" s="496"/>
      <c r="B1641" s="480"/>
      <c r="C1641" s="480"/>
      <c r="D1641" s="480"/>
      <c r="E1641" s="480"/>
      <c r="F1641" s="496"/>
      <c r="G1641" s="496"/>
      <c r="H1641" s="581"/>
      <c r="I1641" s="40" t="s">
        <v>632</v>
      </c>
      <c r="J1641" s="496"/>
      <c r="K1641" s="169" t="s">
        <v>66</v>
      </c>
      <c r="L1641" s="83">
        <v>0</v>
      </c>
      <c r="M1641" s="83">
        <v>16.468</v>
      </c>
      <c r="N1641" s="83">
        <v>0</v>
      </c>
      <c r="O1641" s="83">
        <v>0</v>
      </c>
      <c r="P1641" s="83"/>
      <c r="Q1641" s="36">
        <f t="shared" si="716"/>
        <v>16.468</v>
      </c>
      <c r="R1641" s="218"/>
      <c r="S1641" s="6"/>
      <c r="T1641" s="6"/>
      <c r="U1641" s="6"/>
      <c r="V1641" s="6"/>
      <c r="W1641" s="6"/>
      <c r="X1641" s="6"/>
    </row>
    <row r="1642" spans="1:24" s="5" customFormat="1" ht="38.25">
      <c r="A1642" s="498"/>
      <c r="B1642" s="480"/>
      <c r="C1642" s="480"/>
      <c r="D1642" s="480"/>
      <c r="E1642" s="480"/>
      <c r="F1642" s="496"/>
      <c r="G1642" s="496"/>
      <c r="H1642" s="581"/>
      <c r="I1642" s="40" t="s">
        <v>18</v>
      </c>
      <c r="J1642" s="498"/>
      <c r="K1642" s="169" t="s">
        <v>17</v>
      </c>
      <c r="L1642" s="83">
        <v>0</v>
      </c>
      <c r="M1642" s="83">
        <v>4.4160000000000004</v>
      </c>
      <c r="N1642" s="83">
        <v>0</v>
      </c>
      <c r="O1642" s="83">
        <v>0</v>
      </c>
      <c r="P1642" s="83"/>
      <c r="Q1642" s="36">
        <f t="shared" si="716"/>
        <v>4.4160000000000004</v>
      </c>
      <c r="R1642" s="310"/>
      <c r="S1642" s="6"/>
      <c r="T1642" s="6"/>
      <c r="U1642" s="6"/>
      <c r="V1642" s="6"/>
      <c r="W1642" s="6"/>
      <c r="X1642" s="6"/>
    </row>
    <row r="1643" spans="1:24" s="5" customFormat="1" ht="38.25">
      <c r="A1643" s="440"/>
      <c r="B1643" s="480"/>
      <c r="C1643" s="480"/>
      <c r="D1643" s="480"/>
      <c r="E1643" s="480"/>
      <c r="F1643" s="496"/>
      <c r="G1643" s="496"/>
      <c r="H1643" s="581"/>
      <c r="I1643" s="245" t="s">
        <v>467</v>
      </c>
      <c r="J1643" s="440"/>
      <c r="K1643" s="39" t="s">
        <v>48</v>
      </c>
      <c r="L1643" s="85">
        <v>0</v>
      </c>
      <c r="M1643" s="85">
        <f>M1644</f>
        <v>0</v>
      </c>
      <c r="N1643" s="85">
        <f t="shared" ref="N1643:O1643" si="717">N1644</f>
        <v>0</v>
      </c>
      <c r="O1643" s="85">
        <f t="shared" si="717"/>
        <v>10.11</v>
      </c>
      <c r="P1643" s="85"/>
      <c r="Q1643" s="36">
        <f t="shared" si="716"/>
        <v>10.11</v>
      </c>
      <c r="R1643" s="441"/>
      <c r="S1643" s="6"/>
      <c r="T1643" s="6"/>
      <c r="U1643" s="6"/>
      <c r="V1643" s="6"/>
      <c r="W1643" s="6"/>
      <c r="X1643" s="6"/>
    </row>
    <row r="1644" spans="1:24" s="5" customFormat="1">
      <c r="A1644" s="440"/>
      <c r="B1644" s="481"/>
      <c r="C1644" s="480"/>
      <c r="D1644" s="480"/>
      <c r="E1644" s="480"/>
      <c r="F1644" s="496"/>
      <c r="G1644" s="496"/>
      <c r="H1644" s="581"/>
      <c r="I1644" s="223" t="s">
        <v>16</v>
      </c>
      <c r="J1644" s="440"/>
      <c r="K1644" s="169" t="s">
        <v>12</v>
      </c>
      <c r="L1644" s="83">
        <v>0</v>
      </c>
      <c r="M1644" s="83">
        <v>0</v>
      </c>
      <c r="N1644" s="83">
        <v>0</v>
      </c>
      <c r="O1644" s="83">
        <v>10.11</v>
      </c>
      <c r="P1644" s="83"/>
      <c r="Q1644" s="35">
        <f t="shared" si="716"/>
        <v>10.11</v>
      </c>
      <c r="R1644" s="441"/>
      <c r="S1644" s="6"/>
      <c r="T1644" s="6"/>
      <c r="U1644" s="6"/>
      <c r="V1644" s="6"/>
      <c r="W1644" s="6"/>
      <c r="X1644" s="6"/>
    </row>
    <row r="1645" spans="1:24" s="5" customFormat="1" ht="13.5" customHeight="1">
      <c r="A1645" s="495">
        <v>3</v>
      </c>
      <c r="B1645" s="479" t="s">
        <v>727</v>
      </c>
      <c r="C1645" s="480"/>
      <c r="D1645" s="480"/>
      <c r="E1645" s="480"/>
      <c r="F1645" s="496"/>
      <c r="G1645" s="496"/>
      <c r="H1645" s="581"/>
      <c r="I1645" s="43" t="s">
        <v>13</v>
      </c>
      <c r="J1645" s="495">
        <v>755</v>
      </c>
      <c r="K1645" s="48"/>
      <c r="L1645" s="15">
        <f t="shared" ref="L1645" si="718">L1646</f>
        <v>0</v>
      </c>
      <c r="M1645" s="15">
        <f>M1646+L1651</f>
        <v>16.683700000000002</v>
      </c>
      <c r="N1645" s="15">
        <f t="shared" ref="N1645" si="719">N1646+M1651</f>
        <v>41.042999999999999</v>
      </c>
      <c r="O1645" s="15">
        <f>O1646+O1651</f>
        <v>81.992000000000004</v>
      </c>
      <c r="P1645" s="15"/>
      <c r="Q1645" s="15">
        <f t="shared" ref="Q1645" si="720">Q1646+Q1651</f>
        <v>139.71870000000001</v>
      </c>
      <c r="R1645" s="218"/>
      <c r="S1645" s="6"/>
      <c r="T1645" s="6"/>
      <c r="U1645" s="6"/>
      <c r="V1645" s="6"/>
      <c r="W1645" s="6"/>
      <c r="X1645" s="6"/>
    </row>
    <row r="1646" spans="1:24" s="5" customFormat="1" ht="25.5">
      <c r="A1646" s="496"/>
      <c r="B1646" s="480"/>
      <c r="C1646" s="480"/>
      <c r="D1646" s="480"/>
      <c r="E1646" s="480"/>
      <c r="F1646" s="496"/>
      <c r="G1646" s="496"/>
      <c r="H1646" s="581"/>
      <c r="I1646" s="34" t="s">
        <v>469</v>
      </c>
      <c r="J1646" s="496"/>
      <c r="K1646" s="39" t="s">
        <v>26</v>
      </c>
      <c r="L1646" s="36">
        <f>L1647+L1649+L1650</f>
        <v>0</v>
      </c>
      <c r="M1646" s="36">
        <f>M1647+M1649+M1650+M1648</f>
        <v>16.683700000000002</v>
      </c>
      <c r="N1646" s="36">
        <f t="shared" ref="N1646:O1646" si="721">N1647+N1649+N1650</f>
        <v>41.042999999999999</v>
      </c>
      <c r="O1646" s="36">
        <f t="shared" si="721"/>
        <v>71.882000000000005</v>
      </c>
      <c r="P1646" s="36"/>
      <c r="Q1646" s="36">
        <f>N1646+O1646+M1646+L1646</f>
        <v>129.6087</v>
      </c>
      <c r="R1646" s="218"/>
      <c r="S1646" s="6"/>
      <c r="T1646" s="6"/>
      <c r="U1646" s="6"/>
      <c r="V1646" s="6"/>
      <c r="W1646" s="6"/>
      <c r="X1646" s="6"/>
    </row>
    <row r="1647" spans="1:24" s="5" customFormat="1" ht="25.5" customHeight="1">
      <c r="A1647" s="496"/>
      <c r="B1647" s="480"/>
      <c r="C1647" s="480"/>
      <c r="D1647" s="480"/>
      <c r="E1647" s="480"/>
      <c r="F1647" s="496"/>
      <c r="G1647" s="496"/>
      <c r="H1647" s="581"/>
      <c r="I1647" s="46" t="s">
        <v>114</v>
      </c>
      <c r="J1647" s="496"/>
      <c r="K1647" s="169" t="s">
        <v>11</v>
      </c>
      <c r="L1647" s="83">
        <v>0</v>
      </c>
      <c r="M1647" s="83">
        <v>2.2050000000000001</v>
      </c>
      <c r="N1647" s="172">
        <v>0</v>
      </c>
      <c r="O1647" s="83">
        <v>9.5000000000000001E-2</v>
      </c>
      <c r="P1647" s="83"/>
      <c r="Q1647" s="36">
        <f t="shared" ref="Q1647:Q1652" si="722">N1647+O1647+M1647+L1647</f>
        <v>2.3000000000000003</v>
      </c>
      <c r="R1647" s="218"/>
      <c r="S1647" s="6"/>
      <c r="T1647" s="6"/>
      <c r="U1647" s="6"/>
      <c r="V1647" s="6"/>
      <c r="W1647" s="6"/>
      <c r="X1647" s="6"/>
    </row>
    <row r="1648" spans="1:24" s="5" customFormat="1" ht="25.5" customHeight="1">
      <c r="A1648" s="496"/>
      <c r="B1648" s="480"/>
      <c r="C1648" s="480"/>
      <c r="D1648" s="480"/>
      <c r="E1648" s="480"/>
      <c r="F1648" s="496"/>
      <c r="G1648" s="496"/>
      <c r="H1648" s="581"/>
      <c r="I1648" s="223" t="s">
        <v>16</v>
      </c>
      <c r="J1648" s="496"/>
      <c r="K1648" s="169" t="s">
        <v>12</v>
      </c>
      <c r="L1648" s="83">
        <v>0</v>
      </c>
      <c r="M1648" s="83">
        <v>11.6053</v>
      </c>
      <c r="N1648" s="172">
        <v>0</v>
      </c>
      <c r="O1648" s="83">
        <v>0</v>
      </c>
      <c r="P1648" s="83"/>
      <c r="Q1648" s="36">
        <f t="shared" si="722"/>
        <v>11.6053</v>
      </c>
      <c r="R1648" s="441"/>
      <c r="S1648" s="6"/>
      <c r="T1648" s="6"/>
      <c r="U1648" s="6"/>
      <c r="V1648" s="6"/>
      <c r="W1648" s="6"/>
      <c r="X1648" s="6"/>
    </row>
    <row r="1649" spans="1:24" s="5" customFormat="1" ht="51">
      <c r="A1649" s="496"/>
      <c r="B1649" s="480"/>
      <c r="C1649" s="480"/>
      <c r="D1649" s="480"/>
      <c r="E1649" s="480"/>
      <c r="F1649" s="496"/>
      <c r="G1649" s="496"/>
      <c r="H1649" s="581"/>
      <c r="I1649" s="40" t="s">
        <v>632</v>
      </c>
      <c r="J1649" s="496"/>
      <c r="K1649" s="169" t="s">
        <v>66</v>
      </c>
      <c r="L1649" s="83">
        <v>0</v>
      </c>
      <c r="M1649" s="83">
        <v>0</v>
      </c>
      <c r="N1649" s="83">
        <v>41.042999999999999</v>
      </c>
      <c r="O1649" s="83">
        <v>71.787000000000006</v>
      </c>
      <c r="P1649" s="83"/>
      <c r="Q1649" s="36">
        <f t="shared" si="722"/>
        <v>112.83000000000001</v>
      </c>
      <c r="R1649" s="218"/>
      <c r="S1649" s="6"/>
      <c r="T1649" s="6"/>
      <c r="U1649" s="6"/>
      <c r="V1649" s="6"/>
      <c r="W1649" s="6"/>
      <c r="X1649" s="6"/>
    </row>
    <row r="1650" spans="1:24" s="5" customFormat="1" ht="38.25">
      <c r="A1650" s="498"/>
      <c r="B1650" s="480"/>
      <c r="C1650" s="480"/>
      <c r="D1650" s="480"/>
      <c r="E1650" s="480"/>
      <c r="F1650" s="496"/>
      <c r="G1650" s="496"/>
      <c r="H1650" s="581"/>
      <c r="I1650" s="40" t="s">
        <v>18</v>
      </c>
      <c r="J1650" s="498"/>
      <c r="K1650" s="169" t="s">
        <v>17</v>
      </c>
      <c r="L1650" s="83">
        <v>0</v>
      </c>
      <c r="M1650" s="83">
        <v>2.8734000000000002</v>
      </c>
      <c r="N1650" s="83">
        <v>0</v>
      </c>
      <c r="O1650" s="83">
        <v>0</v>
      </c>
      <c r="P1650" s="83"/>
      <c r="Q1650" s="36">
        <f t="shared" si="722"/>
        <v>2.8734000000000002</v>
      </c>
      <c r="R1650" s="310"/>
      <c r="S1650" s="6"/>
      <c r="T1650" s="6"/>
      <c r="U1650" s="6"/>
      <c r="V1650" s="6"/>
      <c r="W1650" s="6"/>
      <c r="X1650" s="6"/>
    </row>
    <row r="1651" spans="1:24" s="5" customFormat="1" ht="38.25">
      <c r="A1651" s="440"/>
      <c r="B1651" s="480"/>
      <c r="C1651" s="480"/>
      <c r="D1651" s="480"/>
      <c r="E1651" s="480"/>
      <c r="F1651" s="496"/>
      <c r="G1651" s="496"/>
      <c r="H1651" s="581"/>
      <c r="I1651" s="245" t="s">
        <v>467</v>
      </c>
      <c r="J1651" s="440"/>
      <c r="K1651" s="39" t="s">
        <v>48</v>
      </c>
      <c r="L1651" s="85">
        <v>0</v>
      </c>
      <c r="M1651" s="85">
        <f>M1652</f>
        <v>0</v>
      </c>
      <c r="N1651" s="85">
        <f t="shared" ref="N1651:O1651" si="723">N1652</f>
        <v>0</v>
      </c>
      <c r="O1651" s="85">
        <f t="shared" si="723"/>
        <v>10.11</v>
      </c>
      <c r="P1651" s="85"/>
      <c r="Q1651" s="36">
        <f t="shared" si="722"/>
        <v>10.11</v>
      </c>
      <c r="R1651" s="441"/>
      <c r="S1651" s="6"/>
      <c r="T1651" s="6"/>
      <c r="U1651" s="6"/>
      <c r="V1651" s="6"/>
      <c r="W1651" s="6"/>
      <c r="X1651" s="6"/>
    </row>
    <row r="1652" spans="1:24" s="5" customFormat="1">
      <c r="A1652" s="440"/>
      <c r="B1652" s="481"/>
      <c r="C1652" s="480"/>
      <c r="D1652" s="480"/>
      <c r="E1652" s="480"/>
      <c r="F1652" s="496"/>
      <c r="G1652" s="496"/>
      <c r="H1652" s="581"/>
      <c r="I1652" s="223" t="s">
        <v>16</v>
      </c>
      <c r="J1652" s="440"/>
      <c r="K1652" s="169" t="s">
        <v>12</v>
      </c>
      <c r="L1652" s="83">
        <v>0</v>
      </c>
      <c r="M1652" s="83">
        <v>0</v>
      </c>
      <c r="N1652" s="83">
        <v>0</v>
      </c>
      <c r="O1652" s="83">
        <v>10.11</v>
      </c>
      <c r="P1652" s="83"/>
      <c r="Q1652" s="36">
        <f t="shared" si="722"/>
        <v>10.11</v>
      </c>
      <c r="R1652" s="441"/>
      <c r="S1652" s="6"/>
      <c r="T1652" s="6"/>
      <c r="U1652" s="6"/>
      <c r="V1652" s="6"/>
      <c r="W1652" s="6"/>
      <c r="X1652" s="6"/>
    </row>
    <row r="1653" spans="1:24" s="5" customFormat="1" ht="15" customHeight="1">
      <c r="A1653" s="495">
        <v>4</v>
      </c>
      <c r="B1653" s="479" t="s">
        <v>726</v>
      </c>
      <c r="C1653" s="480"/>
      <c r="D1653" s="480"/>
      <c r="E1653" s="480"/>
      <c r="F1653" s="496"/>
      <c r="G1653" s="496"/>
      <c r="H1653" s="581"/>
      <c r="I1653" s="43" t="s">
        <v>13</v>
      </c>
      <c r="J1653" s="495">
        <v>755</v>
      </c>
      <c r="K1653" s="48"/>
      <c r="L1653" s="15">
        <f>L1654</f>
        <v>0</v>
      </c>
      <c r="M1653" s="15">
        <f t="shared" ref="M1653:N1653" si="724">M1654</f>
        <v>19.468</v>
      </c>
      <c r="N1653" s="15">
        <f t="shared" si="724"/>
        <v>51.103000000000002</v>
      </c>
      <c r="O1653" s="15">
        <f>O1654+O1659</f>
        <v>107.974</v>
      </c>
      <c r="P1653" s="15"/>
      <c r="Q1653" s="15">
        <f>N1653+O1653+M1653+L1653</f>
        <v>178.54499999999999</v>
      </c>
      <c r="R1653" s="218"/>
      <c r="S1653" s="6"/>
      <c r="T1653" s="6"/>
      <c r="U1653" s="6"/>
      <c r="V1653" s="6"/>
      <c r="W1653" s="6"/>
      <c r="X1653" s="6"/>
    </row>
    <row r="1654" spans="1:24" s="5" customFormat="1" ht="25.5">
      <c r="A1654" s="496"/>
      <c r="B1654" s="480"/>
      <c r="C1654" s="480"/>
      <c r="D1654" s="480"/>
      <c r="E1654" s="480"/>
      <c r="F1654" s="496"/>
      <c r="G1654" s="496"/>
      <c r="H1654" s="581"/>
      <c r="I1654" s="34" t="s">
        <v>469</v>
      </c>
      <c r="J1654" s="496"/>
      <c r="K1654" s="39" t="s">
        <v>26</v>
      </c>
      <c r="L1654" s="36">
        <f>L1655+L1657+L1658</f>
        <v>0</v>
      </c>
      <c r="M1654" s="36">
        <f t="shared" ref="M1654" si="725">M1655+M1657+M1658</f>
        <v>19.468</v>
      </c>
      <c r="N1654" s="36">
        <f>N1655+N1657+N1658+N1656</f>
        <v>51.103000000000002</v>
      </c>
      <c r="O1654" s="36">
        <f>O1655+O1657+O1658+O1656</f>
        <v>97.864000000000004</v>
      </c>
      <c r="P1654" s="36"/>
      <c r="Q1654" s="36">
        <f t="shared" ref="Q1654:Q1660" si="726">N1654+O1654+M1654+L1654</f>
        <v>168.435</v>
      </c>
      <c r="R1654" s="218"/>
      <c r="S1654" s="6"/>
      <c r="T1654" s="6"/>
      <c r="U1654" s="6"/>
      <c r="V1654" s="6"/>
      <c r="W1654" s="6"/>
      <c r="X1654" s="6"/>
    </row>
    <row r="1655" spans="1:24" s="5" customFormat="1" ht="25.5" customHeight="1">
      <c r="A1655" s="496"/>
      <c r="B1655" s="480"/>
      <c r="C1655" s="480"/>
      <c r="D1655" s="480"/>
      <c r="E1655" s="480"/>
      <c r="F1655" s="496"/>
      <c r="G1655" s="496"/>
      <c r="H1655" s="581"/>
      <c r="I1655" s="46" t="s">
        <v>114</v>
      </c>
      <c r="J1655" s="496"/>
      <c r="K1655" s="169" t="s">
        <v>11</v>
      </c>
      <c r="L1655" s="83">
        <v>0</v>
      </c>
      <c r="M1655" s="83">
        <v>3.528</v>
      </c>
      <c r="N1655" s="83">
        <v>0</v>
      </c>
      <c r="O1655" s="83">
        <v>6.5000000000000002E-2</v>
      </c>
      <c r="P1655" s="83"/>
      <c r="Q1655" s="36">
        <f t="shared" si="726"/>
        <v>3.593</v>
      </c>
      <c r="R1655" s="218"/>
      <c r="S1655" s="6"/>
      <c r="T1655" s="6"/>
      <c r="U1655" s="6"/>
      <c r="V1655" s="6"/>
      <c r="W1655" s="6"/>
      <c r="X1655" s="6"/>
    </row>
    <row r="1656" spans="1:24" s="5" customFormat="1" ht="25.5" customHeight="1">
      <c r="A1656" s="496"/>
      <c r="B1656" s="480"/>
      <c r="C1656" s="480"/>
      <c r="D1656" s="480"/>
      <c r="E1656" s="480"/>
      <c r="F1656" s="496"/>
      <c r="G1656" s="496"/>
      <c r="H1656" s="581"/>
      <c r="I1656" s="223" t="s">
        <v>16</v>
      </c>
      <c r="J1656" s="496"/>
      <c r="K1656" s="169" t="s">
        <v>12</v>
      </c>
      <c r="L1656" s="83">
        <v>0</v>
      </c>
      <c r="M1656" s="83">
        <v>0</v>
      </c>
      <c r="N1656" s="83">
        <v>51.103000000000002</v>
      </c>
      <c r="O1656" s="83">
        <v>97.799000000000007</v>
      </c>
      <c r="P1656" s="83"/>
      <c r="Q1656" s="36">
        <f t="shared" si="726"/>
        <v>148.90200000000002</v>
      </c>
      <c r="R1656" s="441"/>
      <c r="S1656" s="6"/>
      <c r="T1656" s="6"/>
      <c r="U1656" s="6"/>
      <c r="V1656" s="6"/>
      <c r="W1656" s="6"/>
      <c r="X1656" s="6"/>
    </row>
    <row r="1657" spans="1:24" s="5" customFormat="1" ht="51">
      <c r="A1657" s="496"/>
      <c r="B1657" s="480"/>
      <c r="C1657" s="480"/>
      <c r="D1657" s="480"/>
      <c r="E1657" s="480"/>
      <c r="F1657" s="496"/>
      <c r="G1657" s="496"/>
      <c r="H1657" s="581"/>
      <c r="I1657" s="40" t="s">
        <v>632</v>
      </c>
      <c r="J1657" s="496"/>
      <c r="K1657" s="169" t="s">
        <v>66</v>
      </c>
      <c r="L1657" s="83">
        <v>0</v>
      </c>
      <c r="M1657" s="83">
        <v>13.563000000000001</v>
      </c>
      <c r="N1657" s="83">
        <v>0</v>
      </c>
      <c r="O1657" s="83">
        <v>0</v>
      </c>
      <c r="P1657" s="83"/>
      <c r="Q1657" s="36">
        <f t="shared" si="726"/>
        <v>13.563000000000001</v>
      </c>
      <c r="R1657" s="218"/>
      <c r="S1657" s="6"/>
      <c r="T1657" s="6"/>
      <c r="U1657" s="6"/>
      <c r="V1657" s="6"/>
      <c r="W1657" s="6"/>
      <c r="X1657" s="6"/>
    </row>
    <row r="1658" spans="1:24" s="5" customFormat="1" ht="38.25">
      <c r="A1658" s="498"/>
      <c r="B1658" s="480"/>
      <c r="C1658" s="480"/>
      <c r="D1658" s="480"/>
      <c r="E1658" s="480"/>
      <c r="F1658" s="496"/>
      <c r="G1658" s="496"/>
      <c r="H1658" s="581"/>
      <c r="I1658" s="40" t="s">
        <v>18</v>
      </c>
      <c r="J1658" s="498"/>
      <c r="K1658" s="169" t="s">
        <v>17</v>
      </c>
      <c r="L1658" s="83">
        <v>0</v>
      </c>
      <c r="M1658" s="83">
        <v>2.3769999999999998</v>
      </c>
      <c r="N1658" s="83">
        <v>0</v>
      </c>
      <c r="O1658" s="83">
        <v>0</v>
      </c>
      <c r="P1658" s="83"/>
      <c r="Q1658" s="36">
        <f t="shared" si="726"/>
        <v>2.3769999999999998</v>
      </c>
      <c r="R1658" s="310"/>
      <c r="S1658" s="6"/>
      <c r="T1658" s="6"/>
      <c r="U1658" s="6"/>
      <c r="V1658" s="6"/>
      <c r="W1658" s="6"/>
      <c r="X1658" s="6"/>
    </row>
    <row r="1659" spans="1:24" s="5" customFormat="1" ht="38.25">
      <c r="A1659" s="440"/>
      <c r="B1659" s="480"/>
      <c r="C1659" s="480"/>
      <c r="D1659" s="480"/>
      <c r="E1659" s="480"/>
      <c r="F1659" s="496"/>
      <c r="G1659" s="496"/>
      <c r="H1659" s="581"/>
      <c r="I1659" s="245" t="s">
        <v>467</v>
      </c>
      <c r="J1659" s="440"/>
      <c r="K1659" s="39" t="s">
        <v>48</v>
      </c>
      <c r="L1659" s="85">
        <v>0</v>
      </c>
      <c r="M1659" s="85">
        <f>M1660</f>
        <v>0</v>
      </c>
      <c r="N1659" s="85">
        <f t="shared" ref="N1659:O1659" si="727">N1660</f>
        <v>0</v>
      </c>
      <c r="O1659" s="85">
        <f t="shared" si="727"/>
        <v>10.11</v>
      </c>
      <c r="P1659" s="85"/>
      <c r="Q1659" s="36">
        <f t="shared" si="726"/>
        <v>10.11</v>
      </c>
      <c r="R1659" s="441"/>
      <c r="S1659" s="6"/>
      <c r="T1659" s="6"/>
      <c r="U1659" s="6"/>
      <c r="V1659" s="6"/>
      <c r="W1659" s="6"/>
      <c r="X1659" s="6"/>
    </row>
    <row r="1660" spans="1:24" s="5" customFormat="1">
      <c r="A1660" s="440"/>
      <c r="B1660" s="481"/>
      <c r="C1660" s="480"/>
      <c r="D1660" s="480"/>
      <c r="E1660" s="480"/>
      <c r="F1660" s="496"/>
      <c r="G1660" s="496"/>
      <c r="H1660" s="581"/>
      <c r="I1660" s="223" t="s">
        <v>16</v>
      </c>
      <c r="J1660" s="440"/>
      <c r="K1660" s="169" t="s">
        <v>12</v>
      </c>
      <c r="L1660" s="83">
        <v>0</v>
      </c>
      <c r="M1660" s="83">
        <v>0</v>
      </c>
      <c r="N1660" s="83">
        <v>0</v>
      </c>
      <c r="O1660" s="83">
        <v>10.11</v>
      </c>
      <c r="P1660" s="83"/>
      <c r="Q1660" s="36">
        <f t="shared" si="726"/>
        <v>10.11</v>
      </c>
      <c r="R1660" s="441"/>
      <c r="S1660" s="6"/>
      <c r="T1660" s="6"/>
      <c r="U1660" s="6"/>
      <c r="V1660" s="6"/>
      <c r="W1660" s="6"/>
      <c r="X1660" s="6"/>
    </row>
    <row r="1661" spans="1:24" s="5" customFormat="1">
      <c r="A1661" s="495">
        <v>5</v>
      </c>
      <c r="B1661" s="479" t="s">
        <v>725</v>
      </c>
      <c r="C1661" s="480"/>
      <c r="D1661" s="480"/>
      <c r="E1661" s="480"/>
      <c r="F1661" s="496"/>
      <c r="G1661" s="496"/>
      <c r="H1661" s="581"/>
      <c r="I1661" s="43" t="s">
        <v>13</v>
      </c>
      <c r="J1661" s="495">
        <v>755</v>
      </c>
      <c r="K1661" s="48"/>
      <c r="L1661" s="15">
        <f>L1663+L1665</f>
        <v>0</v>
      </c>
      <c r="M1661" s="15">
        <f>M1662+M1667</f>
        <v>13.627000000000001</v>
      </c>
      <c r="N1661" s="15">
        <f t="shared" ref="N1661:O1661" si="728">N1662+N1667</f>
        <v>32.976999999999997</v>
      </c>
      <c r="O1661" s="15">
        <f t="shared" si="728"/>
        <v>50.790999999999997</v>
      </c>
      <c r="P1661" s="15"/>
      <c r="Q1661" s="15">
        <f>M1661+N1661+O1661</f>
        <v>97.394999999999996</v>
      </c>
      <c r="R1661" s="218"/>
      <c r="S1661" s="6"/>
      <c r="T1661" s="6"/>
      <c r="U1661" s="6"/>
      <c r="V1661" s="6"/>
      <c r="W1661" s="6"/>
      <c r="X1661" s="6"/>
    </row>
    <row r="1662" spans="1:24" s="5" customFormat="1" ht="25.5">
      <c r="A1662" s="496"/>
      <c r="B1662" s="480"/>
      <c r="C1662" s="480"/>
      <c r="D1662" s="480"/>
      <c r="E1662" s="480"/>
      <c r="F1662" s="496"/>
      <c r="G1662" s="496"/>
      <c r="H1662" s="581"/>
      <c r="I1662" s="34" t="s">
        <v>469</v>
      </c>
      <c r="J1662" s="496"/>
      <c r="K1662" s="39" t="s">
        <v>26</v>
      </c>
      <c r="L1662" s="36">
        <f>L1663+L1665+L1666</f>
        <v>0</v>
      </c>
      <c r="M1662" s="36">
        <f t="shared" ref="M1662" si="729">M1663+M1665+M1666</f>
        <v>13.627000000000001</v>
      </c>
      <c r="N1662" s="36">
        <f>N1663+N1665+N1666+N1664</f>
        <v>32.976999999999997</v>
      </c>
      <c r="O1662" s="36">
        <f>O1663+O1665+O1666+O1664</f>
        <v>40.680999999999997</v>
      </c>
      <c r="P1662" s="36"/>
      <c r="Q1662" s="36">
        <f>N1662+O1662+M1662+L1662</f>
        <v>87.284999999999982</v>
      </c>
      <c r="R1662" s="218"/>
      <c r="S1662" s="6"/>
      <c r="T1662" s="6"/>
      <c r="U1662" s="6"/>
      <c r="V1662" s="6"/>
      <c r="W1662" s="6"/>
      <c r="X1662" s="6"/>
    </row>
    <row r="1663" spans="1:24" s="5" customFormat="1" ht="25.5" customHeight="1">
      <c r="A1663" s="496"/>
      <c r="B1663" s="480"/>
      <c r="C1663" s="480"/>
      <c r="D1663" s="480"/>
      <c r="E1663" s="480"/>
      <c r="F1663" s="496"/>
      <c r="G1663" s="496"/>
      <c r="H1663" s="581"/>
      <c r="I1663" s="46" t="s">
        <v>114</v>
      </c>
      <c r="J1663" s="496"/>
      <c r="K1663" s="169" t="s">
        <v>11</v>
      </c>
      <c r="L1663" s="83">
        <v>0</v>
      </c>
      <c r="M1663" s="83">
        <v>1.6259999999999999</v>
      </c>
      <c r="N1663" s="83">
        <v>0</v>
      </c>
      <c r="O1663" s="83">
        <v>7.0999999999999994E-2</v>
      </c>
      <c r="P1663" s="83"/>
      <c r="Q1663" s="36">
        <f t="shared" ref="Q1663:Q1666" si="730">N1663+O1663+M1663+L1663</f>
        <v>1.6969999999999998</v>
      </c>
      <c r="R1663" s="218"/>
      <c r="S1663" s="6"/>
      <c r="T1663" s="6"/>
      <c r="U1663" s="6"/>
      <c r="V1663" s="6"/>
      <c r="W1663" s="6"/>
      <c r="X1663" s="6"/>
    </row>
    <row r="1664" spans="1:24" s="5" customFormat="1" ht="25.5" customHeight="1">
      <c r="A1664" s="496"/>
      <c r="B1664" s="480"/>
      <c r="C1664" s="480"/>
      <c r="D1664" s="480"/>
      <c r="E1664" s="480"/>
      <c r="F1664" s="496"/>
      <c r="G1664" s="496"/>
      <c r="H1664" s="581"/>
      <c r="I1664" s="223" t="s">
        <v>16</v>
      </c>
      <c r="J1664" s="496"/>
      <c r="K1664" s="169" t="s">
        <v>12</v>
      </c>
      <c r="L1664" s="83">
        <v>0</v>
      </c>
      <c r="M1664" s="83">
        <v>0</v>
      </c>
      <c r="N1664" s="83">
        <v>32.976999999999997</v>
      </c>
      <c r="O1664" s="83">
        <v>40.61</v>
      </c>
      <c r="P1664" s="83"/>
      <c r="Q1664" s="36">
        <f t="shared" si="730"/>
        <v>73.586999999999989</v>
      </c>
      <c r="R1664" s="441"/>
      <c r="S1664" s="6"/>
      <c r="T1664" s="6"/>
      <c r="U1664" s="6"/>
      <c r="V1664" s="6"/>
      <c r="W1664" s="6"/>
      <c r="X1664" s="6"/>
    </row>
    <row r="1665" spans="1:24" s="5" customFormat="1" ht="51">
      <c r="A1665" s="496"/>
      <c r="B1665" s="480"/>
      <c r="C1665" s="480"/>
      <c r="D1665" s="480"/>
      <c r="E1665" s="480"/>
      <c r="F1665" s="496"/>
      <c r="G1665" s="496"/>
      <c r="H1665" s="581"/>
      <c r="I1665" s="40" t="s">
        <v>632</v>
      </c>
      <c r="J1665" s="496"/>
      <c r="K1665" s="169" t="s">
        <v>66</v>
      </c>
      <c r="L1665" s="83">
        <v>0</v>
      </c>
      <c r="M1665" s="83">
        <v>9.8030000000000008</v>
      </c>
      <c r="N1665" s="83">
        <v>0</v>
      </c>
      <c r="O1665" s="83">
        <v>0</v>
      </c>
      <c r="P1665" s="83"/>
      <c r="Q1665" s="36">
        <f t="shared" si="730"/>
        <v>9.8030000000000008</v>
      </c>
      <c r="R1665" s="218"/>
      <c r="S1665" s="6"/>
      <c r="T1665" s="6"/>
      <c r="U1665" s="6"/>
      <c r="V1665" s="6"/>
      <c r="W1665" s="6"/>
      <c r="X1665" s="6"/>
    </row>
    <row r="1666" spans="1:24" s="5" customFormat="1" ht="38.25">
      <c r="A1666" s="498"/>
      <c r="B1666" s="480"/>
      <c r="C1666" s="480"/>
      <c r="D1666" s="480"/>
      <c r="E1666" s="480"/>
      <c r="F1666" s="496"/>
      <c r="G1666" s="496"/>
      <c r="H1666" s="581"/>
      <c r="I1666" s="40" t="s">
        <v>18</v>
      </c>
      <c r="J1666" s="498"/>
      <c r="K1666" s="169" t="s">
        <v>17</v>
      </c>
      <c r="L1666" s="83">
        <v>0</v>
      </c>
      <c r="M1666" s="83">
        <v>2.198</v>
      </c>
      <c r="N1666" s="83">
        <v>0</v>
      </c>
      <c r="O1666" s="83">
        <v>0</v>
      </c>
      <c r="P1666" s="83"/>
      <c r="Q1666" s="36">
        <f t="shared" si="730"/>
        <v>2.198</v>
      </c>
      <c r="R1666" s="310"/>
      <c r="S1666" s="6"/>
      <c r="T1666" s="6"/>
      <c r="U1666" s="6"/>
      <c r="V1666" s="6"/>
      <c r="W1666" s="6"/>
      <c r="X1666" s="6"/>
    </row>
    <row r="1667" spans="1:24" s="5" customFormat="1" ht="38.25">
      <c r="A1667" s="440"/>
      <c r="B1667" s="480"/>
      <c r="C1667" s="480"/>
      <c r="D1667" s="480"/>
      <c r="E1667" s="480"/>
      <c r="F1667" s="496"/>
      <c r="G1667" s="496"/>
      <c r="H1667" s="581"/>
      <c r="I1667" s="245" t="s">
        <v>467</v>
      </c>
      <c r="J1667" s="440"/>
      <c r="K1667" s="39" t="s">
        <v>48</v>
      </c>
      <c r="L1667" s="85">
        <v>0</v>
      </c>
      <c r="M1667" s="85">
        <f>M1668</f>
        <v>0</v>
      </c>
      <c r="N1667" s="85">
        <f t="shared" ref="N1667:Q1667" si="731">N1668</f>
        <v>0</v>
      </c>
      <c r="O1667" s="85">
        <f t="shared" si="731"/>
        <v>10.11</v>
      </c>
      <c r="P1667" s="85"/>
      <c r="Q1667" s="85">
        <f t="shared" si="731"/>
        <v>0</v>
      </c>
      <c r="R1667" s="441"/>
      <c r="S1667" s="6"/>
      <c r="T1667" s="6"/>
      <c r="U1667" s="6"/>
      <c r="V1667" s="6"/>
      <c r="W1667" s="6"/>
      <c r="X1667" s="6"/>
    </row>
    <row r="1668" spans="1:24" s="5" customFormat="1">
      <c r="A1668" s="440"/>
      <c r="B1668" s="481"/>
      <c r="C1668" s="480"/>
      <c r="D1668" s="480"/>
      <c r="E1668" s="480"/>
      <c r="F1668" s="496"/>
      <c r="G1668" s="496"/>
      <c r="H1668" s="581"/>
      <c r="I1668" s="223" t="s">
        <v>16</v>
      </c>
      <c r="J1668" s="440"/>
      <c r="K1668" s="169" t="s">
        <v>12</v>
      </c>
      <c r="L1668" s="83">
        <v>0</v>
      </c>
      <c r="M1668" s="83">
        <v>0</v>
      </c>
      <c r="N1668" s="83">
        <v>0</v>
      </c>
      <c r="O1668" s="83">
        <v>10.11</v>
      </c>
      <c r="P1668" s="83"/>
      <c r="Q1668" s="36"/>
      <c r="R1668" s="441"/>
      <c r="S1668" s="6"/>
      <c r="T1668" s="6"/>
      <c r="U1668" s="6"/>
      <c r="V1668" s="6"/>
      <c r="W1668" s="6"/>
      <c r="X1668" s="6"/>
    </row>
    <row r="1669" spans="1:24" s="5" customFormat="1" ht="15" customHeight="1">
      <c r="A1669" s="495">
        <v>6</v>
      </c>
      <c r="B1669" s="479" t="s">
        <v>724</v>
      </c>
      <c r="C1669" s="480"/>
      <c r="D1669" s="480"/>
      <c r="E1669" s="480"/>
      <c r="F1669" s="496"/>
      <c r="G1669" s="496"/>
      <c r="H1669" s="581"/>
      <c r="I1669" s="43" t="s">
        <v>13</v>
      </c>
      <c r="J1669" s="495">
        <v>755</v>
      </c>
      <c r="K1669" s="48"/>
      <c r="L1669" s="15">
        <f>L1671+L1673</f>
        <v>0</v>
      </c>
      <c r="M1669" s="15">
        <f>M1670+M1675</f>
        <v>10.337999999999999</v>
      </c>
      <c r="N1669" s="15">
        <f>N1670+N1675</f>
        <v>27.391999999999999</v>
      </c>
      <c r="O1669" s="15">
        <f>O1670+O1675</f>
        <v>41.739000000000004</v>
      </c>
      <c r="P1669" s="15"/>
      <c r="Q1669" s="15">
        <f>N1669+O1669+M1669+L1669</f>
        <v>79.468999999999994</v>
      </c>
      <c r="R1669" s="218"/>
      <c r="S1669" s="6"/>
      <c r="T1669" s="6"/>
      <c r="U1669" s="6"/>
      <c r="V1669" s="6"/>
      <c r="W1669" s="6"/>
      <c r="X1669" s="6"/>
    </row>
    <row r="1670" spans="1:24" s="5" customFormat="1" ht="25.5">
      <c r="A1670" s="496"/>
      <c r="B1670" s="480"/>
      <c r="C1670" s="480"/>
      <c r="D1670" s="480"/>
      <c r="E1670" s="480"/>
      <c r="F1670" s="496"/>
      <c r="G1670" s="496"/>
      <c r="H1670" s="581"/>
      <c r="I1670" s="34" t="s">
        <v>469</v>
      </c>
      <c r="J1670" s="496"/>
      <c r="K1670" s="39" t="s">
        <v>26</v>
      </c>
      <c r="L1670" s="36">
        <f>L1671+L1673+L1674</f>
        <v>0</v>
      </c>
      <c r="M1670" s="36">
        <f t="shared" ref="M1670" si="732">M1671+M1673+M1674</f>
        <v>10.337999999999999</v>
      </c>
      <c r="N1670" s="36">
        <f>N1671+N1673+N1674+N1672</f>
        <v>27.391999999999999</v>
      </c>
      <c r="O1670" s="36">
        <f>O1671+O1673+O1674+O1672</f>
        <v>31.629000000000001</v>
      </c>
      <c r="P1670" s="36"/>
      <c r="Q1670" s="36">
        <f t="shared" ref="Q1670:Q1675" si="733">N1670+O1670+M1670+L1670</f>
        <v>69.358999999999995</v>
      </c>
      <c r="R1670" s="218"/>
      <c r="S1670" s="6"/>
      <c r="T1670" s="6"/>
      <c r="U1670" s="6"/>
      <c r="V1670" s="6"/>
      <c r="W1670" s="6"/>
      <c r="X1670" s="6"/>
    </row>
    <row r="1671" spans="1:24" s="5" customFormat="1" ht="25.5" customHeight="1">
      <c r="A1671" s="496"/>
      <c r="B1671" s="480"/>
      <c r="C1671" s="480"/>
      <c r="D1671" s="480"/>
      <c r="E1671" s="480"/>
      <c r="F1671" s="496"/>
      <c r="G1671" s="496"/>
      <c r="H1671" s="581"/>
      <c r="I1671" s="46" t="s">
        <v>114</v>
      </c>
      <c r="J1671" s="496"/>
      <c r="K1671" s="169" t="s">
        <v>11</v>
      </c>
      <c r="L1671" s="83">
        <v>0</v>
      </c>
      <c r="M1671" s="83">
        <v>1.476</v>
      </c>
      <c r="N1671" s="172">
        <v>0</v>
      </c>
      <c r="O1671" s="83">
        <v>6.5000000000000002E-2</v>
      </c>
      <c r="P1671" s="83"/>
      <c r="Q1671" s="36">
        <f t="shared" si="733"/>
        <v>1.5409999999999999</v>
      </c>
      <c r="R1671" s="218"/>
      <c r="S1671" s="6"/>
      <c r="T1671" s="6"/>
      <c r="U1671" s="6"/>
      <c r="V1671" s="6"/>
      <c r="W1671" s="6"/>
      <c r="X1671" s="6"/>
    </row>
    <row r="1672" spans="1:24" s="5" customFormat="1" ht="25.5" customHeight="1">
      <c r="A1672" s="496"/>
      <c r="B1672" s="480"/>
      <c r="C1672" s="480"/>
      <c r="D1672" s="480"/>
      <c r="E1672" s="480"/>
      <c r="F1672" s="496"/>
      <c r="G1672" s="496"/>
      <c r="H1672" s="581"/>
      <c r="I1672" s="223" t="s">
        <v>16</v>
      </c>
      <c r="J1672" s="496"/>
      <c r="K1672" s="169" t="s">
        <v>12</v>
      </c>
      <c r="L1672" s="83">
        <v>0</v>
      </c>
      <c r="M1672" s="83">
        <v>0</v>
      </c>
      <c r="N1672" s="172">
        <v>27.391999999999999</v>
      </c>
      <c r="O1672" s="83">
        <v>31.564</v>
      </c>
      <c r="P1672" s="83"/>
      <c r="Q1672" s="36">
        <f t="shared" si="733"/>
        <v>58.956000000000003</v>
      </c>
      <c r="R1672" s="441"/>
      <c r="S1672" s="6"/>
      <c r="T1672" s="6"/>
      <c r="U1672" s="6"/>
      <c r="V1672" s="6"/>
      <c r="W1672" s="6"/>
      <c r="X1672" s="6"/>
    </row>
    <row r="1673" spans="1:24" s="5" customFormat="1" ht="51">
      <c r="A1673" s="496"/>
      <c r="B1673" s="480"/>
      <c r="C1673" s="480"/>
      <c r="D1673" s="480"/>
      <c r="E1673" s="480"/>
      <c r="F1673" s="496"/>
      <c r="G1673" s="496"/>
      <c r="H1673" s="581"/>
      <c r="I1673" s="40" t="s">
        <v>632</v>
      </c>
      <c r="J1673" s="496"/>
      <c r="K1673" s="169" t="s">
        <v>66</v>
      </c>
      <c r="L1673" s="83">
        <v>0</v>
      </c>
      <c r="M1673" s="83">
        <v>7.3869999999999996</v>
      </c>
      <c r="N1673" s="83">
        <v>0</v>
      </c>
      <c r="O1673" s="83">
        <v>0</v>
      </c>
      <c r="P1673" s="83"/>
      <c r="Q1673" s="36">
        <f t="shared" si="733"/>
        <v>7.3869999999999996</v>
      </c>
      <c r="R1673" s="218"/>
      <c r="S1673" s="6"/>
      <c r="T1673" s="6"/>
      <c r="U1673" s="6"/>
      <c r="V1673" s="6"/>
      <c r="W1673" s="6"/>
      <c r="X1673" s="6"/>
    </row>
    <row r="1674" spans="1:24" s="5" customFormat="1" ht="38.25">
      <c r="A1674" s="498"/>
      <c r="B1674" s="480"/>
      <c r="C1674" s="480"/>
      <c r="D1674" s="480"/>
      <c r="E1674" s="480"/>
      <c r="F1674" s="496"/>
      <c r="G1674" s="496"/>
      <c r="H1674" s="581"/>
      <c r="I1674" s="40" t="s">
        <v>18</v>
      </c>
      <c r="J1674" s="498"/>
      <c r="K1674" s="169" t="s">
        <v>17</v>
      </c>
      <c r="L1674" s="83">
        <v>0</v>
      </c>
      <c r="M1674" s="83">
        <v>1.4750000000000001</v>
      </c>
      <c r="N1674" s="83">
        <v>0</v>
      </c>
      <c r="O1674" s="83">
        <v>0</v>
      </c>
      <c r="P1674" s="83"/>
      <c r="Q1674" s="36">
        <f t="shared" si="733"/>
        <v>1.4750000000000001</v>
      </c>
      <c r="R1674" s="310"/>
      <c r="S1674" s="6"/>
      <c r="T1674" s="6"/>
      <c r="U1674" s="6"/>
      <c r="V1674" s="6"/>
      <c r="W1674" s="6"/>
      <c r="X1674" s="6"/>
    </row>
    <row r="1675" spans="1:24" s="5" customFormat="1" ht="38.25">
      <c r="A1675" s="440"/>
      <c r="B1675" s="480"/>
      <c r="C1675" s="480"/>
      <c r="D1675" s="480"/>
      <c r="E1675" s="480"/>
      <c r="F1675" s="496"/>
      <c r="G1675" s="496"/>
      <c r="H1675" s="581"/>
      <c r="I1675" s="245" t="s">
        <v>467</v>
      </c>
      <c r="J1675" s="440"/>
      <c r="K1675" s="39" t="s">
        <v>48</v>
      </c>
      <c r="L1675" s="85">
        <v>0</v>
      </c>
      <c r="M1675" s="85">
        <f>M1676</f>
        <v>0</v>
      </c>
      <c r="N1675" s="85">
        <f t="shared" ref="N1675:O1675" si="734">N1676</f>
        <v>0</v>
      </c>
      <c r="O1675" s="85">
        <f t="shared" si="734"/>
        <v>10.11</v>
      </c>
      <c r="P1675" s="85"/>
      <c r="Q1675" s="36">
        <f t="shared" si="733"/>
        <v>10.11</v>
      </c>
      <c r="R1675" s="441"/>
      <c r="S1675" s="6"/>
      <c r="T1675" s="6"/>
      <c r="U1675" s="6"/>
      <c r="V1675" s="6"/>
      <c r="W1675" s="6"/>
      <c r="X1675" s="6"/>
    </row>
    <row r="1676" spans="1:24" s="5" customFormat="1">
      <c r="A1676" s="440"/>
      <c r="B1676" s="481"/>
      <c r="C1676" s="480"/>
      <c r="D1676" s="480"/>
      <c r="E1676" s="480"/>
      <c r="F1676" s="496"/>
      <c r="G1676" s="496"/>
      <c r="H1676" s="581"/>
      <c r="I1676" s="223" t="s">
        <v>16</v>
      </c>
      <c r="J1676" s="440"/>
      <c r="K1676" s="169" t="s">
        <v>12</v>
      </c>
      <c r="L1676" s="83">
        <v>0</v>
      </c>
      <c r="M1676" s="83">
        <v>0</v>
      </c>
      <c r="N1676" s="83">
        <v>0</v>
      </c>
      <c r="O1676" s="83">
        <v>10.11</v>
      </c>
      <c r="P1676" s="83"/>
      <c r="Q1676" s="36"/>
      <c r="R1676" s="441"/>
      <c r="S1676" s="6"/>
      <c r="T1676" s="6"/>
      <c r="U1676" s="6"/>
      <c r="V1676" s="6"/>
      <c r="W1676" s="6"/>
      <c r="X1676" s="6"/>
    </row>
    <row r="1677" spans="1:24" s="5" customFormat="1" ht="15" customHeight="1">
      <c r="A1677" s="495">
        <v>7</v>
      </c>
      <c r="B1677" s="479" t="s">
        <v>723</v>
      </c>
      <c r="C1677" s="480"/>
      <c r="D1677" s="480"/>
      <c r="E1677" s="480"/>
      <c r="F1677" s="496"/>
      <c r="G1677" s="496"/>
      <c r="H1677" s="581"/>
      <c r="I1677" s="43" t="s">
        <v>13</v>
      </c>
      <c r="J1677" s="495">
        <v>755</v>
      </c>
      <c r="K1677" s="48"/>
      <c r="L1677" s="15">
        <f>L1678</f>
        <v>0</v>
      </c>
      <c r="M1677" s="15">
        <f t="shared" ref="M1677:N1677" si="735">M1678</f>
        <v>20.216999999999999</v>
      </c>
      <c r="N1677" s="15">
        <f t="shared" si="735"/>
        <v>47.18</v>
      </c>
      <c r="O1677" s="15">
        <f>O1678+O1683</f>
        <v>67.013000000000005</v>
      </c>
      <c r="P1677" s="15"/>
      <c r="Q1677" s="15">
        <f>N1677+O1677+M1677+L1677</f>
        <v>134.41000000000003</v>
      </c>
      <c r="R1677" s="218"/>
      <c r="S1677" s="6"/>
      <c r="T1677" s="6"/>
      <c r="U1677" s="6"/>
      <c r="V1677" s="6"/>
      <c r="W1677" s="6"/>
      <c r="X1677" s="6"/>
    </row>
    <row r="1678" spans="1:24" s="5" customFormat="1" ht="25.5">
      <c r="A1678" s="496"/>
      <c r="B1678" s="480"/>
      <c r="C1678" s="480"/>
      <c r="D1678" s="480"/>
      <c r="E1678" s="480"/>
      <c r="F1678" s="496"/>
      <c r="G1678" s="496"/>
      <c r="H1678" s="581"/>
      <c r="I1678" s="34" t="s">
        <v>469</v>
      </c>
      <c r="J1678" s="496"/>
      <c r="K1678" s="39" t="s">
        <v>26</v>
      </c>
      <c r="L1678" s="36">
        <f>L1679+L1681+L1682</f>
        <v>0</v>
      </c>
      <c r="M1678" s="36">
        <f t="shared" ref="M1678" si="736">M1679+M1681+M1682</f>
        <v>20.216999999999999</v>
      </c>
      <c r="N1678" s="36">
        <f>N1679+N1681+N1682+N1680</f>
        <v>47.18</v>
      </c>
      <c r="O1678" s="36">
        <f>O1679+O1681+O1682+O1680</f>
        <v>56.902999999999999</v>
      </c>
      <c r="P1678" s="36"/>
      <c r="Q1678" s="36">
        <f t="shared" ref="Q1678:Q1684" si="737">N1678+O1678+M1678+L1678</f>
        <v>124.3</v>
      </c>
      <c r="R1678" s="218"/>
      <c r="S1678" s="6"/>
      <c r="T1678" s="6"/>
      <c r="U1678" s="6"/>
      <c r="V1678" s="6"/>
      <c r="W1678" s="6"/>
      <c r="X1678" s="6"/>
    </row>
    <row r="1679" spans="1:24" s="5" customFormat="1" ht="25.5" customHeight="1">
      <c r="A1679" s="496"/>
      <c r="B1679" s="480"/>
      <c r="C1679" s="480"/>
      <c r="D1679" s="480"/>
      <c r="E1679" s="480"/>
      <c r="F1679" s="496"/>
      <c r="G1679" s="496"/>
      <c r="H1679" s="581"/>
      <c r="I1679" s="46" t="s">
        <v>114</v>
      </c>
      <c r="J1679" s="496"/>
      <c r="K1679" s="169" t="s">
        <v>11</v>
      </c>
      <c r="L1679" s="83">
        <v>0</v>
      </c>
      <c r="M1679" s="83">
        <v>2.3340000000000001</v>
      </c>
      <c r="N1679" s="83">
        <v>0</v>
      </c>
      <c r="O1679" s="83">
        <v>0.13700000000000001</v>
      </c>
      <c r="P1679" s="83"/>
      <c r="Q1679" s="36">
        <f t="shared" si="737"/>
        <v>2.4710000000000001</v>
      </c>
      <c r="R1679" s="218"/>
      <c r="S1679" s="6"/>
      <c r="T1679" s="6"/>
      <c r="U1679" s="6"/>
      <c r="V1679" s="6"/>
      <c r="W1679" s="6"/>
      <c r="X1679" s="6"/>
    </row>
    <row r="1680" spans="1:24" s="5" customFormat="1" ht="25.5" customHeight="1">
      <c r="A1680" s="496"/>
      <c r="B1680" s="480"/>
      <c r="C1680" s="480"/>
      <c r="D1680" s="480"/>
      <c r="E1680" s="480"/>
      <c r="F1680" s="496"/>
      <c r="G1680" s="496"/>
      <c r="H1680" s="581"/>
      <c r="I1680" s="223" t="s">
        <v>16</v>
      </c>
      <c r="J1680" s="496"/>
      <c r="K1680" s="169" t="s">
        <v>12</v>
      </c>
      <c r="L1680" s="83">
        <v>0</v>
      </c>
      <c r="M1680" s="83">
        <v>0</v>
      </c>
      <c r="N1680" s="83">
        <v>47.18</v>
      </c>
      <c r="O1680" s="83">
        <v>56.765999999999998</v>
      </c>
      <c r="P1680" s="83"/>
      <c r="Q1680" s="36">
        <f t="shared" si="737"/>
        <v>103.946</v>
      </c>
      <c r="R1680" s="441"/>
      <c r="S1680" s="6"/>
      <c r="T1680" s="6"/>
      <c r="U1680" s="6"/>
      <c r="V1680" s="6"/>
      <c r="W1680" s="6"/>
      <c r="X1680" s="6"/>
    </row>
    <row r="1681" spans="1:24" s="5" customFormat="1" ht="51">
      <c r="A1681" s="496"/>
      <c r="B1681" s="480"/>
      <c r="C1681" s="480"/>
      <c r="D1681" s="480"/>
      <c r="E1681" s="480"/>
      <c r="F1681" s="496"/>
      <c r="G1681" s="496"/>
      <c r="H1681" s="581"/>
      <c r="I1681" s="40" t="s">
        <v>632</v>
      </c>
      <c r="J1681" s="496"/>
      <c r="K1681" s="169" t="s">
        <v>66</v>
      </c>
      <c r="L1681" s="83">
        <v>0</v>
      </c>
      <c r="M1681" s="83">
        <v>14.189</v>
      </c>
      <c r="N1681" s="83">
        <v>0</v>
      </c>
      <c r="O1681" s="83">
        <v>0</v>
      </c>
      <c r="P1681" s="83"/>
      <c r="Q1681" s="36">
        <f t="shared" si="737"/>
        <v>14.189</v>
      </c>
      <c r="R1681" s="218"/>
      <c r="S1681" s="6"/>
      <c r="T1681" s="6"/>
      <c r="U1681" s="6"/>
      <c r="V1681" s="6"/>
      <c r="W1681" s="6"/>
      <c r="X1681" s="6"/>
    </row>
    <row r="1682" spans="1:24" s="5" customFormat="1" ht="38.25">
      <c r="A1682" s="498"/>
      <c r="B1682" s="480"/>
      <c r="C1682" s="480"/>
      <c r="D1682" s="480"/>
      <c r="E1682" s="480"/>
      <c r="F1682" s="496"/>
      <c r="G1682" s="496"/>
      <c r="H1682" s="581"/>
      <c r="I1682" s="40" t="s">
        <v>18</v>
      </c>
      <c r="J1682" s="498"/>
      <c r="K1682" s="169" t="s">
        <v>17</v>
      </c>
      <c r="L1682" s="83">
        <v>0</v>
      </c>
      <c r="M1682" s="83">
        <v>3.694</v>
      </c>
      <c r="N1682" s="83">
        <v>0</v>
      </c>
      <c r="O1682" s="83">
        <v>0</v>
      </c>
      <c r="P1682" s="83"/>
      <c r="Q1682" s="36">
        <f t="shared" si="737"/>
        <v>3.694</v>
      </c>
      <c r="R1682" s="310"/>
      <c r="S1682" s="6"/>
      <c r="T1682" s="6"/>
      <c r="U1682" s="6"/>
      <c r="V1682" s="6"/>
      <c r="W1682" s="6"/>
      <c r="X1682" s="6"/>
    </row>
    <row r="1683" spans="1:24" s="5" customFormat="1" ht="38.25">
      <c r="A1683" s="440"/>
      <c r="B1683" s="480"/>
      <c r="C1683" s="480"/>
      <c r="D1683" s="480"/>
      <c r="E1683" s="480"/>
      <c r="F1683" s="496"/>
      <c r="G1683" s="496"/>
      <c r="H1683" s="581"/>
      <c r="I1683" s="245" t="s">
        <v>467</v>
      </c>
      <c r="J1683" s="440"/>
      <c r="K1683" s="39" t="s">
        <v>48</v>
      </c>
      <c r="L1683" s="83">
        <v>0</v>
      </c>
      <c r="M1683" s="83">
        <f>M1684</f>
        <v>0</v>
      </c>
      <c r="N1683" s="83">
        <f t="shared" ref="N1683:O1683" si="738">N1684</f>
        <v>0</v>
      </c>
      <c r="O1683" s="83">
        <f t="shared" si="738"/>
        <v>10.11</v>
      </c>
      <c r="P1683" s="83"/>
      <c r="Q1683" s="36">
        <f t="shared" si="737"/>
        <v>10.11</v>
      </c>
      <c r="R1683" s="441"/>
      <c r="S1683" s="6"/>
      <c r="T1683" s="6"/>
      <c r="U1683" s="6"/>
      <c r="V1683" s="6"/>
      <c r="W1683" s="6"/>
      <c r="X1683" s="6"/>
    </row>
    <row r="1684" spans="1:24" s="5" customFormat="1">
      <c r="A1684" s="440"/>
      <c r="B1684" s="481"/>
      <c r="C1684" s="480"/>
      <c r="D1684" s="480"/>
      <c r="E1684" s="480"/>
      <c r="F1684" s="496"/>
      <c r="G1684" s="496"/>
      <c r="H1684" s="581"/>
      <c r="I1684" s="223" t="s">
        <v>16</v>
      </c>
      <c r="J1684" s="440"/>
      <c r="K1684" s="169" t="s">
        <v>12</v>
      </c>
      <c r="L1684" s="83">
        <v>0</v>
      </c>
      <c r="M1684" s="83">
        <v>0</v>
      </c>
      <c r="N1684" s="83">
        <v>0</v>
      </c>
      <c r="O1684" s="83">
        <v>10.11</v>
      </c>
      <c r="P1684" s="83"/>
      <c r="Q1684" s="36">
        <f t="shared" si="737"/>
        <v>10.11</v>
      </c>
      <c r="R1684" s="441"/>
      <c r="S1684" s="6"/>
      <c r="T1684" s="6"/>
      <c r="U1684" s="6"/>
      <c r="V1684" s="6"/>
      <c r="W1684" s="6"/>
      <c r="X1684" s="6"/>
    </row>
    <row r="1685" spans="1:24" s="5" customFormat="1" ht="15" customHeight="1">
      <c r="A1685" s="495">
        <v>8</v>
      </c>
      <c r="B1685" s="479" t="s">
        <v>722</v>
      </c>
      <c r="C1685" s="480"/>
      <c r="D1685" s="480"/>
      <c r="E1685" s="480"/>
      <c r="F1685" s="496"/>
      <c r="G1685" s="496"/>
      <c r="H1685" s="581"/>
      <c r="I1685" s="43" t="s">
        <v>13</v>
      </c>
      <c r="J1685" s="495">
        <v>755</v>
      </c>
      <c r="K1685" s="48"/>
      <c r="L1685" s="15">
        <f>+L1690+L1687+L1689</f>
        <v>0</v>
      </c>
      <c r="M1685" s="15">
        <f t="shared" ref="M1685" si="739">+M1690+M1687+M1689</f>
        <v>9.3829999999999991</v>
      </c>
      <c r="N1685" s="15">
        <f>N1686+N1691</f>
        <v>24.311</v>
      </c>
      <c r="O1685" s="15">
        <f>O1686+O1691</f>
        <v>40.221400000000003</v>
      </c>
      <c r="P1685" s="15"/>
      <c r="Q1685" s="15">
        <f>N1685+O1685+M1685+L1685</f>
        <v>73.915399999999991</v>
      </c>
      <c r="R1685" s="218"/>
      <c r="S1685" s="6"/>
      <c r="T1685" s="6"/>
      <c r="U1685" s="6"/>
      <c r="V1685" s="6"/>
      <c r="W1685" s="6"/>
      <c r="X1685" s="6"/>
    </row>
    <row r="1686" spans="1:24" s="5" customFormat="1" ht="25.5">
      <c r="A1686" s="496"/>
      <c r="B1686" s="480"/>
      <c r="C1686" s="480"/>
      <c r="D1686" s="480"/>
      <c r="E1686" s="480"/>
      <c r="F1686" s="496"/>
      <c r="G1686" s="496"/>
      <c r="H1686" s="581"/>
      <c r="I1686" s="34" t="s">
        <v>469</v>
      </c>
      <c r="J1686" s="496"/>
      <c r="K1686" s="39" t="s">
        <v>26</v>
      </c>
      <c r="L1686" s="36">
        <f>L1687+L1689+L1690</f>
        <v>0</v>
      </c>
      <c r="M1686" s="36">
        <f t="shared" ref="M1686" si="740">M1687+M1689+M1690</f>
        <v>9.3829999999999991</v>
      </c>
      <c r="N1686" s="36">
        <f>N1687+N1689+N1690+N1688</f>
        <v>24.311</v>
      </c>
      <c r="O1686" s="36">
        <f>O1687+O1689+O1690+O1688</f>
        <v>30.1114</v>
      </c>
      <c r="P1686" s="36"/>
      <c r="Q1686" s="36">
        <f t="shared" ref="Q1686:Q1692" si="741">N1686+O1686+M1686+L1686</f>
        <v>63.805399999999992</v>
      </c>
      <c r="R1686" s="218"/>
      <c r="S1686" s="6"/>
      <c r="T1686" s="6"/>
      <c r="U1686" s="6"/>
      <c r="V1686" s="6"/>
      <c r="W1686" s="6"/>
      <c r="X1686" s="6"/>
    </row>
    <row r="1687" spans="1:24" s="5" customFormat="1" ht="25.5" customHeight="1">
      <c r="A1687" s="496"/>
      <c r="B1687" s="480"/>
      <c r="C1687" s="480"/>
      <c r="D1687" s="480"/>
      <c r="E1687" s="480"/>
      <c r="F1687" s="496"/>
      <c r="G1687" s="496"/>
      <c r="H1687" s="581"/>
      <c r="I1687" s="46" t="s">
        <v>114</v>
      </c>
      <c r="J1687" s="496"/>
      <c r="K1687" s="169" t="s">
        <v>11</v>
      </c>
      <c r="L1687" s="83">
        <v>0</v>
      </c>
      <c r="M1687" s="83">
        <v>0.72899999999999998</v>
      </c>
      <c r="N1687" s="172">
        <v>0</v>
      </c>
      <c r="O1687" s="83">
        <v>4.9399999999999999E-2</v>
      </c>
      <c r="P1687" s="83"/>
      <c r="Q1687" s="36">
        <f t="shared" si="741"/>
        <v>0.77839999999999998</v>
      </c>
      <c r="R1687" s="218"/>
      <c r="S1687" s="6"/>
      <c r="T1687" s="6"/>
      <c r="U1687" s="6"/>
      <c r="V1687" s="6"/>
      <c r="W1687" s="6"/>
      <c r="X1687" s="6"/>
    </row>
    <row r="1688" spans="1:24" s="5" customFormat="1" ht="25.5" customHeight="1">
      <c r="A1688" s="496"/>
      <c r="B1688" s="480"/>
      <c r="C1688" s="480"/>
      <c r="D1688" s="480"/>
      <c r="E1688" s="480"/>
      <c r="F1688" s="496"/>
      <c r="G1688" s="496"/>
      <c r="H1688" s="581"/>
      <c r="I1688" s="223" t="s">
        <v>16</v>
      </c>
      <c r="J1688" s="496"/>
      <c r="K1688" s="169" t="s">
        <v>12</v>
      </c>
      <c r="L1688" s="83">
        <v>0</v>
      </c>
      <c r="M1688" s="83">
        <v>0</v>
      </c>
      <c r="N1688" s="83">
        <v>24.311</v>
      </c>
      <c r="O1688" s="83">
        <v>30.062000000000001</v>
      </c>
      <c r="P1688" s="83"/>
      <c r="Q1688" s="36">
        <f t="shared" si="741"/>
        <v>54.373000000000005</v>
      </c>
      <c r="R1688" s="441"/>
      <c r="S1688" s="6"/>
      <c r="T1688" s="6"/>
      <c r="U1688" s="6"/>
      <c r="V1688" s="6"/>
      <c r="W1688" s="6"/>
      <c r="X1688" s="6"/>
    </row>
    <row r="1689" spans="1:24" s="5" customFormat="1" ht="51">
      <c r="A1689" s="496"/>
      <c r="B1689" s="480"/>
      <c r="C1689" s="480"/>
      <c r="D1689" s="480"/>
      <c r="E1689" s="480"/>
      <c r="F1689" s="496"/>
      <c r="G1689" s="496"/>
      <c r="H1689" s="581"/>
      <c r="I1689" s="40" t="s">
        <v>632</v>
      </c>
      <c r="J1689" s="496"/>
      <c r="K1689" s="169" t="s">
        <v>66</v>
      </c>
      <c r="L1689" s="83">
        <v>0</v>
      </c>
      <c r="M1689" s="83">
        <v>7.2889999999999997</v>
      </c>
      <c r="N1689" s="83">
        <v>0</v>
      </c>
      <c r="O1689" s="83">
        <v>0</v>
      </c>
      <c r="P1689" s="83"/>
      <c r="Q1689" s="36">
        <f t="shared" si="741"/>
        <v>7.2889999999999997</v>
      </c>
      <c r="R1689" s="218"/>
      <c r="S1689" s="6"/>
      <c r="T1689" s="6"/>
      <c r="U1689" s="6"/>
      <c r="V1689" s="6"/>
      <c r="W1689" s="6"/>
      <c r="X1689" s="6"/>
    </row>
    <row r="1690" spans="1:24" s="5" customFormat="1" ht="38.25">
      <c r="A1690" s="498"/>
      <c r="B1690" s="480"/>
      <c r="C1690" s="480"/>
      <c r="D1690" s="480"/>
      <c r="E1690" s="480"/>
      <c r="F1690" s="496"/>
      <c r="G1690" s="496"/>
      <c r="H1690" s="581"/>
      <c r="I1690" s="40" t="s">
        <v>18</v>
      </c>
      <c r="J1690" s="498"/>
      <c r="K1690" s="169" t="s">
        <v>17</v>
      </c>
      <c r="L1690" s="83">
        <v>0</v>
      </c>
      <c r="M1690" s="83">
        <v>1.365</v>
      </c>
      <c r="N1690" s="83">
        <v>0</v>
      </c>
      <c r="O1690" s="83">
        <v>0</v>
      </c>
      <c r="P1690" s="83"/>
      <c r="Q1690" s="36">
        <f t="shared" si="741"/>
        <v>1.365</v>
      </c>
      <c r="R1690" s="310"/>
      <c r="S1690" s="6"/>
      <c r="T1690" s="6"/>
      <c r="U1690" s="6"/>
      <c r="V1690" s="6"/>
      <c r="W1690" s="6"/>
      <c r="X1690" s="6"/>
    </row>
    <row r="1691" spans="1:24" s="5" customFormat="1" ht="38.25">
      <c r="A1691" s="440"/>
      <c r="B1691" s="480"/>
      <c r="C1691" s="480"/>
      <c r="D1691" s="480"/>
      <c r="E1691" s="480"/>
      <c r="F1691" s="496"/>
      <c r="G1691" s="496"/>
      <c r="H1691" s="581"/>
      <c r="I1691" s="245" t="s">
        <v>467</v>
      </c>
      <c r="J1691" s="440"/>
      <c r="K1691" s="39" t="s">
        <v>48</v>
      </c>
      <c r="L1691" s="85">
        <v>0</v>
      </c>
      <c r="M1691" s="85">
        <f>M1692</f>
        <v>0</v>
      </c>
      <c r="N1691" s="85">
        <f t="shared" ref="N1691:O1691" si="742">N1692</f>
        <v>0</v>
      </c>
      <c r="O1691" s="85">
        <f t="shared" si="742"/>
        <v>10.11</v>
      </c>
      <c r="P1691" s="85"/>
      <c r="Q1691" s="36">
        <f t="shared" si="741"/>
        <v>10.11</v>
      </c>
      <c r="R1691" s="441"/>
      <c r="S1691" s="6"/>
      <c r="T1691" s="6"/>
      <c r="U1691" s="6"/>
      <c r="V1691" s="6"/>
      <c r="W1691" s="6"/>
      <c r="X1691" s="6"/>
    </row>
    <row r="1692" spans="1:24" s="5" customFormat="1">
      <c r="A1692" s="440"/>
      <c r="B1692" s="481"/>
      <c r="C1692" s="480"/>
      <c r="D1692" s="480"/>
      <c r="E1692" s="480"/>
      <c r="F1692" s="496"/>
      <c r="G1692" s="496"/>
      <c r="H1692" s="581"/>
      <c r="I1692" s="223" t="s">
        <v>16</v>
      </c>
      <c r="J1692" s="440"/>
      <c r="K1692" s="169" t="s">
        <v>12</v>
      </c>
      <c r="L1692" s="83">
        <v>0</v>
      </c>
      <c r="M1692" s="83">
        <v>0</v>
      </c>
      <c r="N1692" s="83">
        <v>0</v>
      </c>
      <c r="O1692" s="83">
        <v>10.11</v>
      </c>
      <c r="P1692" s="83"/>
      <c r="Q1692" s="36">
        <f t="shared" si="741"/>
        <v>10.11</v>
      </c>
      <c r="R1692" s="441"/>
      <c r="S1692" s="6"/>
      <c r="T1692" s="6"/>
      <c r="U1692" s="6"/>
      <c r="V1692" s="6"/>
      <c r="W1692" s="6"/>
      <c r="X1692" s="6"/>
    </row>
    <row r="1693" spans="1:24" s="5" customFormat="1" ht="15" customHeight="1">
      <c r="A1693" s="495">
        <v>9</v>
      </c>
      <c r="B1693" s="479" t="s">
        <v>721</v>
      </c>
      <c r="C1693" s="480"/>
      <c r="D1693" s="480"/>
      <c r="E1693" s="480"/>
      <c r="F1693" s="496"/>
      <c r="G1693" s="496"/>
      <c r="H1693" s="581"/>
      <c r="I1693" s="43" t="s">
        <v>13</v>
      </c>
      <c r="J1693" s="495">
        <v>755</v>
      </c>
      <c r="K1693" s="48"/>
      <c r="L1693" s="15">
        <f t="shared" ref="L1693" si="743">L1695+L1697+L1698</f>
        <v>0</v>
      </c>
      <c r="M1693" s="15">
        <f>M1695+M1697+M1698</f>
        <v>12.241099999999999</v>
      </c>
      <c r="N1693" s="15">
        <f>N1694+N1699</f>
        <v>30.242000000000001</v>
      </c>
      <c r="O1693" s="15">
        <f>O1694+O1699</f>
        <v>46.634999999999998</v>
      </c>
      <c r="P1693" s="15"/>
      <c r="Q1693" s="15">
        <f>N1693+O1693+M1693+L1693</f>
        <v>89.118099999999998</v>
      </c>
      <c r="R1693" s="218"/>
      <c r="S1693" s="6"/>
      <c r="T1693" s="6"/>
      <c r="U1693" s="6"/>
      <c r="V1693" s="6"/>
      <c r="W1693" s="6"/>
      <c r="X1693" s="6"/>
    </row>
    <row r="1694" spans="1:24" s="5" customFormat="1" ht="25.5">
      <c r="A1694" s="496"/>
      <c r="B1694" s="480"/>
      <c r="C1694" s="480"/>
      <c r="D1694" s="480"/>
      <c r="E1694" s="480"/>
      <c r="F1694" s="496"/>
      <c r="G1694" s="496"/>
      <c r="H1694" s="581"/>
      <c r="I1694" s="34" t="s">
        <v>469</v>
      </c>
      <c r="J1694" s="496"/>
      <c r="K1694" s="39" t="s">
        <v>26</v>
      </c>
      <c r="L1694" s="36">
        <f>L1695+L1697+L1698</f>
        <v>0</v>
      </c>
      <c r="M1694" s="36">
        <f t="shared" ref="M1694" si="744">M1695+M1697+M1698</f>
        <v>12.241099999999999</v>
      </c>
      <c r="N1694" s="36">
        <f>N1695+N1697+N1698+N1696</f>
        <v>30.242000000000001</v>
      </c>
      <c r="O1694" s="36">
        <f>O1695+O1697+O1698+O1696</f>
        <v>36.524999999999999</v>
      </c>
      <c r="P1694" s="36"/>
      <c r="Q1694" s="36">
        <f t="shared" ref="Q1694:Q1700" si="745">N1694+O1694+M1694+L1694</f>
        <v>79.008099999999999</v>
      </c>
      <c r="R1694" s="218"/>
      <c r="S1694" s="6"/>
      <c r="T1694" s="6"/>
      <c r="U1694" s="6"/>
      <c r="V1694" s="6"/>
      <c r="W1694" s="6"/>
      <c r="X1694" s="6"/>
    </row>
    <row r="1695" spans="1:24" s="5" customFormat="1" ht="25.5" customHeight="1">
      <c r="A1695" s="496"/>
      <c r="B1695" s="480"/>
      <c r="C1695" s="480"/>
      <c r="D1695" s="480"/>
      <c r="E1695" s="480"/>
      <c r="F1695" s="496"/>
      <c r="G1695" s="496"/>
      <c r="H1695" s="581"/>
      <c r="I1695" s="46" t="s">
        <v>114</v>
      </c>
      <c r="J1695" s="496"/>
      <c r="K1695" s="169" t="s">
        <v>11</v>
      </c>
      <c r="L1695" s="83">
        <v>0</v>
      </c>
      <c r="M1695" s="83">
        <v>1.8871</v>
      </c>
      <c r="N1695" s="83">
        <v>0</v>
      </c>
      <c r="O1695" s="83">
        <v>6.5000000000000002E-2</v>
      </c>
      <c r="P1695" s="83"/>
      <c r="Q1695" s="36">
        <f t="shared" si="745"/>
        <v>1.9520999999999999</v>
      </c>
      <c r="R1695" s="218"/>
      <c r="S1695" s="6"/>
      <c r="T1695" s="6"/>
      <c r="U1695" s="6"/>
      <c r="V1695" s="6"/>
      <c r="W1695" s="6"/>
      <c r="X1695" s="6"/>
    </row>
    <row r="1696" spans="1:24" s="5" customFormat="1" ht="25.5" customHeight="1">
      <c r="A1696" s="496"/>
      <c r="B1696" s="480"/>
      <c r="C1696" s="480"/>
      <c r="D1696" s="480"/>
      <c r="E1696" s="480"/>
      <c r="F1696" s="496"/>
      <c r="G1696" s="496"/>
      <c r="H1696" s="581"/>
      <c r="I1696" s="223" t="s">
        <v>16</v>
      </c>
      <c r="J1696" s="496"/>
      <c r="K1696" s="169" t="s">
        <v>12</v>
      </c>
      <c r="L1696" s="83">
        <v>0</v>
      </c>
      <c r="M1696" s="83">
        <v>0</v>
      </c>
      <c r="N1696" s="83">
        <v>30.242000000000001</v>
      </c>
      <c r="O1696" s="83">
        <v>36.46</v>
      </c>
      <c r="P1696" s="83"/>
      <c r="Q1696" s="36">
        <f t="shared" si="745"/>
        <v>66.701999999999998</v>
      </c>
      <c r="R1696" s="441"/>
      <c r="S1696" s="6"/>
      <c r="T1696" s="6"/>
      <c r="U1696" s="6"/>
      <c r="V1696" s="6"/>
      <c r="W1696" s="6"/>
      <c r="X1696" s="6"/>
    </row>
    <row r="1697" spans="1:24" s="5" customFormat="1" ht="51">
      <c r="A1697" s="496"/>
      <c r="B1697" s="480"/>
      <c r="C1697" s="480"/>
      <c r="D1697" s="480"/>
      <c r="E1697" s="480"/>
      <c r="F1697" s="496"/>
      <c r="G1697" s="496"/>
      <c r="H1697" s="581"/>
      <c r="I1697" s="40" t="s">
        <v>632</v>
      </c>
      <c r="J1697" s="496"/>
      <c r="K1697" s="169" t="s">
        <v>66</v>
      </c>
      <c r="L1697" s="83">
        <v>0</v>
      </c>
      <c r="M1697" s="83">
        <v>8.5969999999999995</v>
      </c>
      <c r="N1697" s="83">
        <v>0</v>
      </c>
      <c r="O1697" s="83">
        <v>0</v>
      </c>
      <c r="P1697" s="83"/>
      <c r="Q1697" s="36">
        <f t="shared" si="745"/>
        <v>8.5969999999999995</v>
      </c>
      <c r="R1697" s="218"/>
      <c r="S1697" s="6"/>
      <c r="T1697" s="6"/>
      <c r="U1697" s="6"/>
      <c r="V1697" s="6"/>
      <c r="W1697" s="6"/>
      <c r="X1697" s="6"/>
    </row>
    <row r="1698" spans="1:24" s="5" customFormat="1" ht="38.25">
      <c r="A1698" s="498"/>
      <c r="B1698" s="480"/>
      <c r="C1698" s="480"/>
      <c r="D1698" s="480"/>
      <c r="E1698" s="480"/>
      <c r="F1698" s="496"/>
      <c r="G1698" s="496"/>
      <c r="H1698" s="581"/>
      <c r="I1698" s="40" t="s">
        <v>18</v>
      </c>
      <c r="J1698" s="498"/>
      <c r="K1698" s="169" t="s">
        <v>17</v>
      </c>
      <c r="L1698" s="83">
        <v>0</v>
      </c>
      <c r="M1698" s="83">
        <v>1.7569999999999999</v>
      </c>
      <c r="N1698" s="83">
        <v>0</v>
      </c>
      <c r="O1698" s="83">
        <v>0</v>
      </c>
      <c r="P1698" s="83"/>
      <c r="Q1698" s="36">
        <f t="shared" si="745"/>
        <v>1.7569999999999999</v>
      </c>
      <c r="R1698" s="310"/>
      <c r="S1698" s="6"/>
      <c r="T1698" s="6"/>
      <c r="U1698" s="6"/>
      <c r="V1698" s="6"/>
      <c r="W1698" s="6"/>
      <c r="X1698" s="6"/>
    </row>
    <row r="1699" spans="1:24" s="5" customFormat="1" ht="38.25">
      <c r="A1699" s="440"/>
      <c r="B1699" s="480"/>
      <c r="C1699" s="480"/>
      <c r="D1699" s="480"/>
      <c r="E1699" s="480"/>
      <c r="F1699" s="496"/>
      <c r="G1699" s="496"/>
      <c r="H1699" s="581"/>
      <c r="I1699" s="245" t="s">
        <v>467</v>
      </c>
      <c r="J1699" s="440"/>
      <c r="K1699" s="39" t="s">
        <v>48</v>
      </c>
      <c r="L1699" s="85">
        <v>0</v>
      </c>
      <c r="M1699" s="85">
        <f>M1700</f>
        <v>0</v>
      </c>
      <c r="N1699" s="85">
        <f t="shared" ref="N1699:O1699" si="746">N1700</f>
        <v>0</v>
      </c>
      <c r="O1699" s="85">
        <f t="shared" si="746"/>
        <v>10.11</v>
      </c>
      <c r="P1699" s="85"/>
      <c r="Q1699" s="36">
        <f t="shared" si="745"/>
        <v>10.11</v>
      </c>
      <c r="R1699" s="441"/>
      <c r="S1699" s="6"/>
      <c r="T1699" s="6"/>
      <c r="U1699" s="6"/>
      <c r="V1699" s="6"/>
      <c r="W1699" s="6"/>
      <c r="X1699" s="6"/>
    </row>
    <row r="1700" spans="1:24" s="5" customFormat="1">
      <c r="A1700" s="440"/>
      <c r="B1700" s="481"/>
      <c r="C1700" s="480"/>
      <c r="D1700" s="480"/>
      <c r="E1700" s="480"/>
      <c r="F1700" s="496"/>
      <c r="G1700" s="496"/>
      <c r="H1700" s="581"/>
      <c r="I1700" s="223" t="s">
        <v>16</v>
      </c>
      <c r="J1700" s="440"/>
      <c r="K1700" s="169" t="s">
        <v>12</v>
      </c>
      <c r="L1700" s="83">
        <v>0</v>
      </c>
      <c r="M1700" s="83">
        <v>0</v>
      </c>
      <c r="N1700" s="83">
        <v>0</v>
      </c>
      <c r="O1700" s="83">
        <v>10.11</v>
      </c>
      <c r="P1700" s="83"/>
      <c r="Q1700" s="36">
        <f t="shared" si="745"/>
        <v>10.11</v>
      </c>
      <c r="R1700" s="441"/>
      <c r="S1700" s="6"/>
      <c r="T1700" s="6"/>
      <c r="U1700" s="6"/>
      <c r="V1700" s="6"/>
      <c r="W1700" s="6"/>
      <c r="X1700" s="6"/>
    </row>
    <row r="1701" spans="1:24" s="5" customFormat="1" ht="15" customHeight="1">
      <c r="A1701" s="495">
        <v>10</v>
      </c>
      <c r="B1701" s="479" t="s">
        <v>720</v>
      </c>
      <c r="C1701" s="480"/>
      <c r="D1701" s="480"/>
      <c r="E1701" s="480"/>
      <c r="F1701" s="496"/>
      <c r="G1701" s="496"/>
      <c r="H1701" s="581"/>
      <c r="I1701" s="43" t="s">
        <v>13</v>
      </c>
      <c r="J1701" s="495">
        <v>755</v>
      </c>
      <c r="K1701" s="48"/>
      <c r="L1701" s="15">
        <f>L1703+L1705+L1706</f>
        <v>0</v>
      </c>
      <c r="M1701" s="15">
        <f t="shared" ref="M1701" si="747">M1703+M1705+M1706</f>
        <v>13.715</v>
      </c>
      <c r="N1701" s="15">
        <f>N1702+N1707</f>
        <v>34.139000000000003</v>
      </c>
      <c r="O1701" s="15">
        <f>O1702+O1707</f>
        <v>50.470999999999997</v>
      </c>
      <c r="P1701" s="15"/>
      <c r="Q1701" s="15">
        <f>N1701+O1701+M1701+L1701</f>
        <v>98.325000000000003</v>
      </c>
      <c r="R1701" s="218"/>
      <c r="S1701" s="6"/>
      <c r="T1701" s="6"/>
      <c r="U1701" s="6"/>
      <c r="V1701" s="6"/>
      <c r="W1701" s="6"/>
      <c r="X1701" s="6"/>
    </row>
    <row r="1702" spans="1:24" s="5" customFormat="1" ht="25.5">
      <c r="A1702" s="496"/>
      <c r="B1702" s="480"/>
      <c r="C1702" s="480"/>
      <c r="D1702" s="480"/>
      <c r="E1702" s="480"/>
      <c r="F1702" s="496"/>
      <c r="G1702" s="496"/>
      <c r="H1702" s="581"/>
      <c r="I1702" s="34" t="s">
        <v>469</v>
      </c>
      <c r="J1702" s="496"/>
      <c r="K1702" s="39" t="s">
        <v>26</v>
      </c>
      <c r="L1702" s="36">
        <f>L1703+L1705+L1706</f>
        <v>0</v>
      </c>
      <c r="M1702" s="36">
        <f t="shared" ref="M1702" si="748">M1703+M1705+M1706</f>
        <v>13.715</v>
      </c>
      <c r="N1702" s="36">
        <f>N1703+N1705+N1706+N1704</f>
        <v>34.139000000000003</v>
      </c>
      <c r="O1702" s="36">
        <f>O1703+O1705+O1706+O1704</f>
        <v>40.360999999999997</v>
      </c>
      <c r="P1702" s="36"/>
      <c r="Q1702" s="36">
        <f t="shared" ref="Q1702:Q1708" si="749">N1702+O1702+M1702+L1702</f>
        <v>88.215000000000003</v>
      </c>
      <c r="R1702" s="218"/>
      <c r="S1702" s="6"/>
      <c r="T1702" s="6"/>
      <c r="U1702" s="6"/>
      <c r="V1702" s="6"/>
      <c r="W1702" s="6"/>
      <c r="X1702" s="6"/>
    </row>
    <row r="1703" spans="1:24" s="5" customFormat="1" ht="25.5" customHeight="1">
      <c r="A1703" s="496"/>
      <c r="B1703" s="480"/>
      <c r="C1703" s="480"/>
      <c r="D1703" s="480"/>
      <c r="E1703" s="480"/>
      <c r="F1703" s="496"/>
      <c r="G1703" s="496"/>
      <c r="H1703" s="581"/>
      <c r="I1703" s="46" t="s">
        <v>114</v>
      </c>
      <c r="J1703" s="496"/>
      <c r="K1703" s="169" t="s">
        <v>11</v>
      </c>
      <c r="L1703" s="83">
        <v>0</v>
      </c>
      <c r="M1703" s="83">
        <v>1.718</v>
      </c>
      <c r="N1703" s="83">
        <v>0</v>
      </c>
      <c r="O1703" s="83">
        <v>6.5000000000000002E-2</v>
      </c>
      <c r="P1703" s="83"/>
      <c r="Q1703" s="36">
        <f t="shared" si="749"/>
        <v>1.7829999999999999</v>
      </c>
      <c r="R1703" s="218"/>
      <c r="S1703" s="6"/>
      <c r="T1703" s="6"/>
      <c r="U1703" s="6"/>
      <c r="V1703" s="6"/>
      <c r="W1703" s="6"/>
      <c r="X1703" s="6"/>
    </row>
    <row r="1704" spans="1:24" s="5" customFormat="1" ht="25.5" customHeight="1">
      <c r="A1704" s="496"/>
      <c r="B1704" s="480"/>
      <c r="C1704" s="480"/>
      <c r="D1704" s="480"/>
      <c r="E1704" s="480"/>
      <c r="F1704" s="496"/>
      <c r="G1704" s="496"/>
      <c r="H1704" s="581"/>
      <c r="I1704" s="223" t="s">
        <v>16</v>
      </c>
      <c r="J1704" s="496"/>
      <c r="K1704" s="169" t="s">
        <v>12</v>
      </c>
      <c r="L1704" s="83">
        <v>0</v>
      </c>
      <c r="M1704" s="83">
        <v>0</v>
      </c>
      <c r="N1704" s="83">
        <v>34.139000000000003</v>
      </c>
      <c r="O1704" s="83">
        <v>40.295999999999999</v>
      </c>
      <c r="P1704" s="83"/>
      <c r="Q1704" s="36">
        <f t="shared" si="749"/>
        <v>74.435000000000002</v>
      </c>
      <c r="R1704" s="441"/>
      <c r="S1704" s="6"/>
      <c r="T1704" s="6"/>
      <c r="U1704" s="6"/>
      <c r="V1704" s="6"/>
      <c r="W1704" s="6"/>
      <c r="X1704" s="6"/>
    </row>
    <row r="1705" spans="1:24" s="5" customFormat="1" ht="51">
      <c r="A1705" s="496"/>
      <c r="B1705" s="480"/>
      <c r="C1705" s="480"/>
      <c r="D1705" s="480"/>
      <c r="E1705" s="480"/>
      <c r="F1705" s="496"/>
      <c r="G1705" s="496"/>
      <c r="H1705" s="581"/>
      <c r="I1705" s="40" t="s">
        <v>632</v>
      </c>
      <c r="J1705" s="496"/>
      <c r="K1705" s="169" t="s">
        <v>66</v>
      </c>
      <c r="L1705" s="83">
        <v>0</v>
      </c>
      <c r="M1705" s="83">
        <v>9.5850000000000009</v>
      </c>
      <c r="N1705" s="83">
        <v>0</v>
      </c>
      <c r="O1705" s="83">
        <v>0</v>
      </c>
      <c r="P1705" s="83"/>
      <c r="Q1705" s="36">
        <f t="shared" si="749"/>
        <v>9.5850000000000009</v>
      </c>
      <c r="R1705" s="218"/>
      <c r="S1705" s="6"/>
      <c r="T1705" s="6"/>
      <c r="U1705" s="6"/>
      <c r="V1705" s="6"/>
      <c r="W1705" s="6"/>
      <c r="X1705" s="6"/>
    </row>
    <row r="1706" spans="1:24" s="5" customFormat="1" ht="38.25">
      <c r="A1706" s="498"/>
      <c r="B1706" s="480"/>
      <c r="C1706" s="480"/>
      <c r="D1706" s="480"/>
      <c r="E1706" s="480"/>
      <c r="F1706" s="496"/>
      <c r="G1706" s="496"/>
      <c r="H1706" s="581"/>
      <c r="I1706" s="40" t="s">
        <v>18</v>
      </c>
      <c r="J1706" s="498"/>
      <c r="K1706" s="169" t="s">
        <v>17</v>
      </c>
      <c r="L1706" s="83">
        <v>0</v>
      </c>
      <c r="M1706" s="83">
        <v>2.4119999999999999</v>
      </c>
      <c r="N1706" s="83">
        <v>0</v>
      </c>
      <c r="O1706" s="83">
        <v>0</v>
      </c>
      <c r="P1706" s="83"/>
      <c r="Q1706" s="36">
        <f t="shared" si="749"/>
        <v>2.4119999999999999</v>
      </c>
      <c r="R1706" s="310"/>
      <c r="S1706" s="6"/>
      <c r="T1706" s="6"/>
      <c r="U1706" s="6"/>
      <c r="V1706" s="6"/>
      <c r="W1706" s="6"/>
      <c r="X1706" s="6"/>
    </row>
    <row r="1707" spans="1:24" s="5" customFormat="1" ht="38.25">
      <c r="A1707" s="440"/>
      <c r="B1707" s="480"/>
      <c r="C1707" s="480"/>
      <c r="D1707" s="480"/>
      <c r="E1707" s="480"/>
      <c r="F1707" s="496"/>
      <c r="G1707" s="496"/>
      <c r="H1707" s="581"/>
      <c r="I1707" s="245" t="s">
        <v>467</v>
      </c>
      <c r="J1707" s="440"/>
      <c r="K1707" s="39" t="s">
        <v>48</v>
      </c>
      <c r="L1707" s="85">
        <v>0</v>
      </c>
      <c r="M1707" s="85">
        <f>M1708</f>
        <v>0</v>
      </c>
      <c r="N1707" s="85">
        <f t="shared" ref="N1707:O1707" si="750">N1708</f>
        <v>0</v>
      </c>
      <c r="O1707" s="85">
        <f t="shared" si="750"/>
        <v>10.11</v>
      </c>
      <c r="P1707" s="85"/>
      <c r="Q1707" s="36">
        <f t="shared" si="749"/>
        <v>10.11</v>
      </c>
      <c r="R1707" s="441"/>
      <c r="S1707" s="6"/>
      <c r="T1707" s="6"/>
      <c r="U1707" s="6"/>
      <c r="V1707" s="6"/>
      <c r="W1707" s="6"/>
      <c r="X1707" s="6"/>
    </row>
    <row r="1708" spans="1:24" s="5" customFormat="1">
      <c r="A1708" s="440"/>
      <c r="B1708" s="481"/>
      <c r="C1708" s="480"/>
      <c r="D1708" s="480"/>
      <c r="E1708" s="480"/>
      <c r="F1708" s="496"/>
      <c r="G1708" s="496"/>
      <c r="H1708" s="581"/>
      <c r="I1708" s="223" t="s">
        <v>16</v>
      </c>
      <c r="J1708" s="440"/>
      <c r="K1708" s="169" t="s">
        <v>12</v>
      </c>
      <c r="L1708" s="83">
        <v>0</v>
      </c>
      <c r="M1708" s="83">
        <v>0</v>
      </c>
      <c r="N1708" s="83">
        <v>0</v>
      </c>
      <c r="O1708" s="83">
        <v>10.11</v>
      </c>
      <c r="P1708" s="83"/>
      <c r="Q1708" s="36">
        <f t="shared" si="749"/>
        <v>10.11</v>
      </c>
      <c r="R1708" s="441"/>
      <c r="S1708" s="6"/>
      <c r="T1708" s="6"/>
      <c r="U1708" s="6"/>
      <c r="V1708" s="6"/>
      <c r="W1708" s="6"/>
      <c r="X1708" s="6"/>
    </row>
    <row r="1709" spans="1:24" s="5" customFormat="1" ht="15" customHeight="1">
      <c r="A1709" s="495">
        <v>11</v>
      </c>
      <c r="B1709" s="479" t="s">
        <v>719</v>
      </c>
      <c r="C1709" s="480"/>
      <c r="D1709" s="480"/>
      <c r="E1709" s="480"/>
      <c r="F1709" s="496"/>
      <c r="G1709" s="496"/>
      <c r="H1709" s="581"/>
      <c r="I1709" s="43" t="s">
        <v>13</v>
      </c>
      <c r="J1709" s="495">
        <v>755</v>
      </c>
      <c r="K1709" s="48"/>
      <c r="L1709" s="15">
        <f>L1710</f>
        <v>0</v>
      </c>
      <c r="M1709" s="15">
        <f>M1710+M1715</f>
        <v>14.885299999999999</v>
      </c>
      <c r="N1709" s="15">
        <f>N1710+N1715</f>
        <v>38.896999999999998</v>
      </c>
      <c r="O1709" s="15">
        <f>O1710+O1715</f>
        <v>57.745999999999995</v>
      </c>
      <c r="P1709" s="15"/>
      <c r="Q1709" s="15">
        <f>N1709+O1709+M1709+L1709</f>
        <v>111.5283</v>
      </c>
      <c r="R1709" s="218"/>
      <c r="S1709" s="6"/>
      <c r="T1709" s="6"/>
      <c r="U1709" s="6"/>
      <c r="V1709" s="6"/>
      <c r="W1709" s="6"/>
      <c r="X1709" s="6"/>
    </row>
    <row r="1710" spans="1:24" s="5" customFormat="1" ht="25.5">
      <c r="A1710" s="496"/>
      <c r="B1710" s="480"/>
      <c r="C1710" s="480"/>
      <c r="D1710" s="480"/>
      <c r="E1710" s="480"/>
      <c r="F1710" s="496"/>
      <c r="G1710" s="496"/>
      <c r="H1710" s="581"/>
      <c r="I1710" s="34" t="s">
        <v>469</v>
      </c>
      <c r="J1710" s="496"/>
      <c r="K1710" s="39" t="s">
        <v>26</v>
      </c>
      <c r="L1710" s="36">
        <f>L1711+L1713+L1714</f>
        <v>0</v>
      </c>
      <c r="M1710" s="36">
        <f t="shared" ref="M1710" si="751">M1711+M1713+M1714</f>
        <v>14.885299999999999</v>
      </c>
      <c r="N1710" s="36">
        <f>N1711+N1713+N1714+N1712</f>
        <v>38.896999999999998</v>
      </c>
      <c r="O1710" s="36">
        <f>O1711+O1713+O1714+O1712</f>
        <v>47.635999999999996</v>
      </c>
      <c r="P1710" s="36"/>
      <c r="Q1710" s="36">
        <f t="shared" ref="Q1710:Q1716" si="752">N1710+O1710+M1710+L1710</f>
        <v>101.41829999999999</v>
      </c>
      <c r="R1710" s="218"/>
      <c r="S1710" s="6"/>
      <c r="T1710" s="6"/>
      <c r="U1710" s="6"/>
      <c r="V1710" s="6"/>
      <c r="W1710" s="6"/>
      <c r="X1710" s="6"/>
    </row>
    <row r="1711" spans="1:24" s="5" customFormat="1" ht="25.5" customHeight="1">
      <c r="A1711" s="496"/>
      <c r="B1711" s="480"/>
      <c r="C1711" s="480"/>
      <c r="D1711" s="480"/>
      <c r="E1711" s="480"/>
      <c r="F1711" s="496"/>
      <c r="G1711" s="496"/>
      <c r="H1711" s="581"/>
      <c r="I1711" s="46" t="s">
        <v>114</v>
      </c>
      <c r="J1711" s="496"/>
      <c r="K1711" s="169" t="s">
        <v>11</v>
      </c>
      <c r="L1711" s="83">
        <v>0</v>
      </c>
      <c r="M1711" s="83">
        <v>0.622</v>
      </c>
      <c r="N1711" s="83">
        <v>0</v>
      </c>
      <c r="O1711" s="83">
        <v>7.0999999999999994E-2</v>
      </c>
      <c r="P1711" s="83"/>
      <c r="Q1711" s="36">
        <f t="shared" si="752"/>
        <v>0.69299999999999995</v>
      </c>
      <c r="R1711" s="218"/>
      <c r="S1711" s="6"/>
      <c r="T1711" s="6"/>
      <c r="U1711" s="6"/>
      <c r="V1711" s="6"/>
      <c r="W1711" s="6"/>
      <c r="X1711" s="6"/>
    </row>
    <row r="1712" spans="1:24" s="5" customFormat="1" ht="25.5" customHeight="1">
      <c r="A1712" s="496"/>
      <c r="B1712" s="480"/>
      <c r="C1712" s="480"/>
      <c r="D1712" s="480"/>
      <c r="E1712" s="480"/>
      <c r="F1712" s="496"/>
      <c r="G1712" s="496"/>
      <c r="H1712" s="581"/>
      <c r="I1712" s="223" t="s">
        <v>16</v>
      </c>
      <c r="J1712" s="496"/>
      <c r="K1712" s="169" t="s">
        <v>12</v>
      </c>
      <c r="L1712" s="83">
        <v>0</v>
      </c>
      <c r="M1712" s="83">
        <v>0</v>
      </c>
      <c r="N1712" s="83">
        <v>38.896999999999998</v>
      </c>
      <c r="O1712" s="83">
        <v>47.564999999999998</v>
      </c>
      <c r="P1712" s="83"/>
      <c r="Q1712" s="36">
        <f t="shared" si="752"/>
        <v>86.461999999999989</v>
      </c>
      <c r="R1712" s="441"/>
      <c r="S1712" s="6"/>
      <c r="T1712" s="6"/>
      <c r="U1712" s="6"/>
      <c r="V1712" s="6"/>
      <c r="W1712" s="6"/>
      <c r="X1712" s="6"/>
    </row>
    <row r="1713" spans="1:24" s="5" customFormat="1" ht="51">
      <c r="A1713" s="496"/>
      <c r="B1713" s="480"/>
      <c r="C1713" s="480"/>
      <c r="D1713" s="480"/>
      <c r="E1713" s="480"/>
      <c r="F1713" s="496"/>
      <c r="G1713" s="496"/>
      <c r="H1713" s="581"/>
      <c r="I1713" s="40" t="s">
        <v>632</v>
      </c>
      <c r="J1713" s="496"/>
      <c r="K1713" s="169" t="s">
        <v>66</v>
      </c>
      <c r="L1713" s="83">
        <v>0</v>
      </c>
      <c r="M1713" s="83">
        <v>11.4513</v>
      </c>
      <c r="N1713" s="83">
        <v>0</v>
      </c>
      <c r="O1713" s="83">
        <v>0</v>
      </c>
      <c r="P1713" s="83"/>
      <c r="Q1713" s="36">
        <f t="shared" si="752"/>
        <v>11.4513</v>
      </c>
      <c r="R1713" s="218"/>
      <c r="S1713" s="6"/>
      <c r="T1713" s="6"/>
      <c r="U1713" s="6"/>
      <c r="V1713" s="6"/>
      <c r="W1713" s="6"/>
      <c r="X1713" s="6"/>
    </row>
    <row r="1714" spans="1:24" s="5" customFormat="1" ht="38.25">
      <c r="A1714" s="498"/>
      <c r="B1714" s="480"/>
      <c r="C1714" s="480"/>
      <c r="D1714" s="480"/>
      <c r="E1714" s="480"/>
      <c r="F1714" s="496"/>
      <c r="G1714" s="496"/>
      <c r="H1714" s="581"/>
      <c r="I1714" s="40" t="s">
        <v>18</v>
      </c>
      <c r="J1714" s="498"/>
      <c r="K1714" s="169" t="s">
        <v>17</v>
      </c>
      <c r="L1714" s="83">
        <v>0</v>
      </c>
      <c r="M1714" s="83">
        <v>2.8119999999999998</v>
      </c>
      <c r="N1714" s="83">
        <v>0</v>
      </c>
      <c r="O1714" s="83">
        <v>0</v>
      </c>
      <c r="P1714" s="83"/>
      <c r="Q1714" s="36">
        <f t="shared" si="752"/>
        <v>2.8119999999999998</v>
      </c>
      <c r="R1714" s="310"/>
      <c r="S1714" s="6"/>
      <c r="T1714" s="6"/>
      <c r="U1714" s="6"/>
      <c r="V1714" s="6"/>
      <c r="W1714" s="6"/>
      <c r="X1714" s="6"/>
    </row>
    <row r="1715" spans="1:24" s="5" customFormat="1" ht="38.25">
      <c r="A1715" s="440"/>
      <c r="B1715" s="480"/>
      <c r="C1715" s="480"/>
      <c r="D1715" s="480"/>
      <c r="E1715" s="480"/>
      <c r="F1715" s="496"/>
      <c r="G1715" s="496"/>
      <c r="H1715" s="581"/>
      <c r="I1715" s="245" t="s">
        <v>467</v>
      </c>
      <c r="J1715" s="440"/>
      <c r="K1715" s="39" t="s">
        <v>48</v>
      </c>
      <c r="L1715" s="85">
        <v>0</v>
      </c>
      <c r="M1715" s="85">
        <f>M1716</f>
        <v>0</v>
      </c>
      <c r="N1715" s="85">
        <f t="shared" ref="N1715:O1715" si="753">N1716</f>
        <v>0</v>
      </c>
      <c r="O1715" s="85">
        <f t="shared" si="753"/>
        <v>10.11</v>
      </c>
      <c r="P1715" s="85"/>
      <c r="Q1715" s="36">
        <f t="shared" si="752"/>
        <v>10.11</v>
      </c>
      <c r="R1715" s="441"/>
      <c r="S1715" s="6"/>
      <c r="T1715" s="6"/>
      <c r="U1715" s="6"/>
      <c r="V1715" s="6"/>
      <c r="W1715" s="6"/>
      <c r="X1715" s="6"/>
    </row>
    <row r="1716" spans="1:24" s="5" customFormat="1">
      <c r="A1716" s="440"/>
      <c r="B1716" s="481"/>
      <c r="C1716" s="480"/>
      <c r="D1716" s="480"/>
      <c r="E1716" s="480"/>
      <c r="F1716" s="496"/>
      <c r="G1716" s="496"/>
      <c r="H1716" s="581"/>
      <c r="I1716" s="223" t="s">
        <v>16</v>
      </c>
      <c r="J1716" s="440"/>
      <c r="K1716" s="169" t="s">
        <v>12</v>
      </c>
      <c r="L1716" s="83">
        <v>0</v>
      </c>
      <c r="M1716" s="83">
        <v>0</v>
      </c>
      <c r="N1716" s="83">
        <v>0</v>
      </c>
      <c r="O1716" s="83">
        <v>10.11</v>
      </c>
      <c r="P1716" s="83"/>
      <c r="Q1716" s="36">
        <f t="shared" si="752"/>
        <v>10.11</v>
      </c>
      <c r="R1716" s="441"/>
      <c r="S1716" s="6"/>
      <c r="T1716" s="6"/>
      <c r="U1716" s="6"/>
      <c r="V1716" s="6"/>
      <c r="W1716" s="6"/>
      <c r="X1716" s="6"/>
    </row>
    <row r="1717" spans="1:24" s="5" customFormat="1" ht="15" customHeight="1">
      <c r="A1717" s="495">
        <v>12</v>
      </c>
      <c r="B1717" s="479" t="s">
        <v>718</v>
      </c>
      <c r="C1717" s="480"/>
      <c r="D1717" s="480"/>
      <c r="E1717" s="480"/>
      <c r="F1717" s="496"/>
      <c r="G1717" s="496"/>
      <c r="H1717" s="581"/>
      <c r="I1717" s="43" t="s">
        <v>13</v>
      </c>
      <c r="J1717" s="495">
        <v>755</v>
      </c>
      <c r="K1717" s="48"/>
      <c r="L1717" s="15">
        <f>L1718</f>
        <v>0</v>
      </c>
      <c r="M1717" s="15">
        <f>M1718+M1723</f>
        <v>57.525999999999996</v>
      </c>
      <c r="N1717" s="15">
        <f t="shared" ref="N1717:O1717" si="754">N1718+N1723</f>
        <v>142.30099999999999</v>
      </c>
      <c r="O1717" s="15">
        <f t="shared" si="754"/>
        <v>183.87099999999998</v>
      </c>
      <c r="P1717" s="15"/>
      <c r="Q1717" s="15">
        <f>M1717+N1717+O1717</f>
        <v>383.69799999999998</v>
      </c>
      <c r="R1717" s="218"/>
      <c r="S1717" s="6"/>
      <c r="T1717" s="6"/>
      <c r="U1717" s="6"/>
      <c r="V1717" s="6"/>
      <c r="W1717" s="6"/>
      <c r="X1717" s="6"/>
    </row>
    <row r="1718" spans="1:24" s="5" customFormat="1" ht="25.5">
      <c r="A1718" s="496"/>
      <c r="B1718" s="480"/>
      <c r="C1718" s="480"/>
      <c r="D1718" s="480"/>
      <c r="E1718" s="480"/>
      <c r="F1718" s="496"/>
      <c r="G1718" s="496"/>
      <c r="H1718" s="581"/>
      <c r="I1718" s="34" t="s">
        <v>469</v>
      </c>
      <c r="J1718" s="496"/>
      <c r="K1718" s="39" t="s">
        <v>26</v>
      </c>
      <c r="L1718" s="36">
        <f>L1719+L1721+L1722</f>
        <v>0</v>
      </c>
      <c r="M1718" s="36">
        <f>M1719+M1721+M1722</f>
        <v>57.525999999999996</v>
      </c>
      <c r="N1718" s="36">
        <f>N1719+N1721+N1720</f>
        <v>142.30099999999999</v>
      </c>
      <c r="O1718" s="36">
        <f>O1719+O1721+O1720</f>
        <v>173.761</v>
      </c>
      <c r="P1718" s="36"/>
      <c r="Q1718" s="36">
        <f>N1718+O1718+M1718+L1718</f>
        <v>373.58800000000002</v>
      </c>
      <c r="R1718" s="218"/>
      <c r="S1718" s="6"/>
      <c r="T1718" s="6"/>
      <c r="U1718" s="6"/>
      <c r="V1718" s="6"/>
      <c r="W1718" s="6"/>
      <c r="X1718" s="6"/>
    </row>
    <row r="1719" spans="1:24" s="5" customFormat="1" ht="25.5" customHeight="1">
      <c r="A1719" s="496"/>
      <c r="B1719" s="480"/>
      <c r="C1719" s="480"/>
      <c r="D1719" s="480"/>
      <c r="E1719" s="480"/>
      <c r="F1719" s="496"/>
      <c r="G1719" s="496"/>
      <c r="H1719" s="581"/>
      <c r="I1719" s="46" t="s">
        <v>114</v>
      </c>
      <c r="J1719" s="496"/>
      <c r="K1719" s="169" t="s">
        <v>11</v>
      </c>
      <c r="L1719" s="83">
        <v>0</v>
      </c>
      <c r="M1719" s="83">
        <v>9.593</v>
      </c>
      <c r="N1719" s="83">
        <v>0</v>
      </c>
      <c r="O1719" s="83">
        <v>0.28399999999999997</v>
      </c>
      <c r="P1719" s="83"/>
      <c r="Q1719" s="36">
        <f t="shared" ref="Q1719:Q1722" si="755">N1719+O1719+M1719+L1719</f>
        <v>9.8770000000000007</v>
      </c>
      <c r="R1719" s="218"/>
      <c r="S1719" s="6"/>
      <c r="T1719" s="6"/>
      <c r="U1719" s="6"/>
      <c r="V1719" s="6"/>
      <c r="W1719" s="6"/>
      <c r="X1719" s="6"/>
    </row>
    <row r="1720" spans="1:24" s="5" customFormat="1" ht="25.5" customHeight="1">
      <c r="A1720" s="496"/>
      <c r="B1720" s="480"/>
      <c r="C1720" s="480"/>
      <c r="D1720" s="480"/>
      <c r="E1720" s="480"/>
      <c r="F1720" s="496"/>
      <c r="G1720" s="496"/>
      <c r="H1720" s="581"/>
      <c r="I1720" s="223" t="s">
        <v>16</v>
      </c>
      <c r="J1720" s="496"/>
      <c r="K1720" s="169" t="s">
        <v>12</v>
      </c>
      <c r="L1720" s="83">
        <v>0</v>
      </c>
      <c r="M1720" s="83">
        <v>0</v>
      </c>
      <c r="N1720" s="83">
        <v>142.30099999999999</v>
      </c>
      <c r="O1720" s="83">
        <v>173.477</v>
      </c>
      <c r="P1720" s="83"/>
      <c r="Q1720" s="36">
        <f t="shared" si="755"/>
        <v>315.77800000000002</v>
      </c>
      <c r="R1720" s="441"/>
      <c r="S1720" s="6"/>
      <c r="T1720" s="6"/>
      <c r="U1720" s="6"/>
      <c r="V1720" s="6"/>
      <c r="W1720" s="6"/>
      <c r="X1720" s="6"/>
    </row>
    <row r="1721" spans="1:24" s="5" customFormat="1" ht="51">
      <c r="A1721" s="496"/>
      <c r="B1721" s="480"/>
      <c r="C1721" s="480"/>
      <c r="D1721" s="480"/>
      <c r="E1721" s="480"/>
      <c r="F1721" s="496"/>
      <c r="G1721" s="496"/>
      <c r="H1721" s="581"/>
      <c r="I1721" s="40" t="s">
        <v>632</v>
      </c>
      <c r="J1721" s="496"/>
      <c r="K1721" s="169" t="s">
        <v>66</v>
      </c>
      <c r="L1721" s="83">
        <v>0</v>
      </c>
      <c r="M1721" s="83">
        <v>40.51</v>
      </c>
      <c r="N1721" s="83">
        <v>0</v>
      </c>
      <c r="O1721" s="83">
        <v>0</v>
      </c>
      <c r="P1721" s="83"/>
      <c r="Q1721" s="36">
        <f t="shared" si="755"/>
        <v>40.51</v>
      </c>
      <c r="R1721" s="218"/>
      <c r="S1721" s="6"/>
      <c r="T1721" s="6"/>
      <c r="U1721" s="6"/>
      <c r="V1721" s="6"/>
      <c r="W1721" s="6"/>
      <c r="X1721" s="6"/>
    </row>
    <row r="1722" spans="1:24" s="5" customFormat="1" ht="38.25">
      <c r="A1722" s="498"/>
      <c r="B1722" s="480"/>
      <c r="C1722" s="480"/>
      <c r="D1722" s="480"/>
      <c r="E1722" s="480"/>
      <c r="F1722" s="496"/>
      <c r="G1722" s="496"/>
      <c r="H1722" s="581"/>
      <c r="I1722" s="40" t="s">
        <v>18</v>
      </c>
      <c r="J1722" s="498"/>
      <c r="K1722" s="169" t="s">
        <v>17</v>
      </c>
      <c r="L1722" s="83">
        <v>0</v>
      </c>
      <c r="M1722" s="83">
        <v>7.423</v>
      </c>
      <c r="N1722" s="83">
        <v>0</v>
      </c>
      <c r="O1722" s="83">
        <v>0</v>
      </c>
      <c r="P1722" s="83"/>
      <c r="Q1722" s="36">
        <f t="shared" si="755"/>
        <v>7.423</v>
      </c>
      <c r="R1722" s="310"/>
      <c r="S1722" s="6"/>
      <c r="T1722" s="6"/>
      <c r="U1722" s="6"/>
      <c r="V1722" s="6"/>
      <c r="W1722" s="6"/>
      <c r="X1722" s="6"/>
    </row>
    <row r="1723" spans="1:24" s="5" customFormat="1" ht="38.25">
      <c r="A1723" s="440"/>
      <c r="B1723" s="480"/>
      <c r="C1723" s="480"/>
      <c r="D1723" s="480"/>
      <c r="E1723" s="480"/>
      <c r="F1723" s="496"/>
      <c r="G1723" s="496"/>
      <c r="H1723" s="581"/>
      <c r="I1723" s="245" t="s">
        <v>467</v>
      </c>
      <c r="J1723" s="440"/>
      <c r="K1723" s="39" t="s">
        <v>48</v>
      </c>
      <c r="L1723" s="85">
        <v>0</v>
      </c>
      <c r="M1723" s="85">
        <f>M1724</f>
        <v>0</v>
      </c>
      <c r="N1723" s="85">
        <f t="shared" ref="N1723:Q1723" si="756">N1724</f>
        <v>0</v>
      </c>
      <c r="O1723" s="85">
        <f t="shared" si="756"/>
        <v>10.11</v>
      </c>
      <c r="P1723" s="85"/>
      <c r="Q1723" s="85">
        <f t="shared" si="756"/>
        <v>0</v>
      </c>
      <c r="R1723" s="441"/>
      <c r="S1723" s="6"/>
      <c r="T1723" s="6"/>
      <c r="U1723" s="6"/>
      <c r="V1723" s="6"/>
      <c r="W1723" s="6"/>
      <c r="X1723" s="6"/>
    </row>
    <row r="1724" spans="1:24" s="5" customFormat="1">
      <c r="A1724" s="440"/>
      <c r="B1724" s="481"/>
      <c r="C1724" s="480"/>
      <c r="D1724" s="480"/>
      <c r="E1724" s="480"/>
      <c r="F1724" s="496"/>
      <c r="G1724" s="496"/>
      <c r="H1724" s="581"/>
      <c r="I1724" s="223" t="s">
        <v>16</v>
      </c>
      <c r="J1724" s="440"/>
      <c r="K1724" s="169" t="s">
        <v>12</v>
      </c>
      <c r="L1724" s="83">
        <v>0</v>
      </c>
      <c r="M1724" s="83">
        <v>0</v>
      </c>
      <c r="N1724" s="83">
        <v>0</v>
      </c>
      <c r="O1724" s="83">
        <v>10.11</v>
      </c>
      <c r="P1724" s="83"/>
      <c r="Q1724" s="36"/>
      <c r="R1724" s="441"/>
      <c r="S1724" s="6"/>
      <c r="T1724" s="6"/>
      <c r="U1724" s="6"/>
      <c r="V1724" s="6"/>
      <c r="W1724" s="6"/>
      <c r="X1724" s="6"/>
    </row>
    <row r="1725" spans="1:24" s="5" customFormat="1" ht="15" customHeight="1">
      <c r="A1725" s="495">
        <v>13</v>
      </c>
      <c r="B1725" s="479" t="s">
        <v>717</v>
      </c>
      <c r="C1725" s="480"/>
      <c r="D1725" s="480"/>
      <c r="E1725" s="480"/>
      <c r="F1725" s="496"/>
      <c r="G1725" s="496"/>
      <c r="H1725" s="581"/>
      <c r="I1725" s="43" t="s">
        <v>13</v>
      </c>
      <c r="J1725" s="495">
        <v>755</v>
      </c>
      <c r="K1725" s="48"/>
      <c r="L1725" s="15">
        <f>L1726</f>
        <v>0</v>
      </c>
      <c r="M1725" s="15">
        <f>M1726+M1731</f>
        <v>12.124000000000002</v>
      </c>
      <c r="N1725" s="15">
        <f t="shared" ref="N1725" si="757">N1726</f>
        <v>29.815999999999999</v>
      </c>
      <c r="O1725" s="15">
        <f>O1726+O1731</f>
        <v>45.506999999999998</v>
      </c>
      <c r="P1725" s="15"/>
      <c r="Q1725" s="15">
        <f>N1725+O1725+M1725+L1725</f>
        <v>87.447000000000003</v>
      </c>
      <c r="R1725" s="218"/>
      <c r="S1725" s="6"/>
      <c r="T1725" s="6"/>
      <c r="U1725" s="6"/>
      <c r="V1725" s="6"/>
      <c r="W1725" s="6"/>
      <c r="X1725" s="6"/>
    </row>
    <row r="1726" spans="1:24" s="5" customFormat="1" ht="25.5">
      <c r="A1726" s="496"/>
      <c r="B1726" s="480"/>
      <c r="C1726" s="480"/>
      <c r="D1726" s="480"/>
      <c r="E1726" s="480"/>
      <c r="F1726" s="496"/>
      <c r="G1726" s="496"/>
      <c r="H1726" s="581"/>
      <c r="I1726" s="34" t="s">
        <v>469</v>
      </c>
      <c r="J1726" s="496"/>
      <c r="K1726" s="39" t="s">
        <v>26</v>
      </c>
      <c r="L1726" s="36">
        <f>L1727+L1729+L1730</f>
        <v>0</v>
      </c>
      <c r="M1726" s="36">
        <f>M1727+M1729+M1730</f>
        <v>12.124000000000002</v>
      </c>
      <c r="N1726" s="36">
        <f>N1727+N1729+N1728</f>
        <v>29.815999999999999</v>
      </c>
      <c r="O1726" s="36">
        <f>O1727+O1729+O1728</f>
        <v>35.396999999999998</v>
      </c>
      <c r="P1726" s="36"/>
      <c r="Q1726" s="36">
        <f t="shared" ref="Q1726:Q1732" si="758">N1726+O1726+M1726+L1726</f>
        <v>77.336999999999989</v>
      </c>
      <c r="R1726" s="218"/>
      <c r="S1726" s="6"/>
      <c r="T1726" s="6"/>
      <c r="U1726" s="6"/>
      <c r="V1726" s="6"/>
      <c r="W1726" s="6"/>
      <c r="X1726" s="6"/>
    </row>
    <row r="1727" spans="1:24" s="5" customFormat="1" ht="25.5" customHeight="1">
      <c r="A1727" s="496"/>
      <c r="B1727" s="480"/>
      <c r="C1727" s="480"/>
      <c r="D1727" s="480"/>
      <c r="E1727" s="480"/>
      <c r="F1727" s="496"/>
      <c r="G1727" s="496"/>
      <c r="H1727" s="581"/>
      <c r="I1727" s="46" t="s">
        <v>114</v>
      </c>
      <c r="J1727" s="496"/>
      <c r="K1727" s="169" t="s">
        <v>11</v>
      </c>
      <c r="L1727" s="83">
        <v>0</v>
      </c>
      <c r="M1727" s="83">
        <v>1.1080000000000001</v>
      </c>
      <c r="N1727" s="83">
        <v>0</v>
      </c>
      <c r="O1727" s="83">
        <v>7.0999999999999994E-2</v>
      </c>
      <c r="P1727" s="83"/>
      <c r="Q1727" s="36">
        <f t="shared" si="758"/>
        <v>1.179</v>
      </c>
      <c r="R1727" s="218"/>
      <c r="S1727" s="6"/>
      <c r="T1727" s="6"/>
      <c r="U1727" s="6"/>
      <c r="V1727" s="6"/>
      <c r="W1727" s="6"/>
      <c r="X1727" s="6"/>
    </row>
    <row r="1728" spans="1:24" s="5" customFormat="1" ht="25.5" customHeight="1">
      <c r="A1728" s="496"/>
      <c r="B1728" s="480"/>
      <c r="C1728" s="480"/>
      <c r="D1728" s="480"/>
      <c r="E1728" s="480"/>
      <c r="F1728" s="496"/>
      <c r="G1728" s="496"/>
      <c r="H1728" s="581"/>
      <c r="I1728" s="223" t="s">
        <v>16</v>
      </c>
      <c r="J1728" s="496"/>
      <c r="K1728" s="169" t="s">
        <v>12</v>
      </c>
      <c r="L1728" s="83">
        <v>0</v>
      </c>
      <c r="M1728" s="83">
        <v>0</v>
      </c>
      <c r="N1728" s="83">
        <v>29.815999999999999</v>
      </c>
      <c r="O1728" s="83">
        <v>35.326000000000001</v>
      </c>
      <c r="P1728" s="83"/>
      <c r="Q1728" s="36">
        <f t="shared" si="758"/>
        <v>65.141999999999996</v>
      </c>
      <c r="R1728" s="441"/>
      <c r="S1728" s="6"/>
      <c r="T1728" s="6"/>
      <c r="U1728" s="6"/>
      <c r="V1728" s="6"/>
      <c r="W1728" s="6"/>
      <c r="X1728" s="6"/>
    </row>
    <row r="1729" spans="1:24" s="5" customFormat="1" ht="51">
      <c r="A1729" s="496"/>
      <c r="B1729" s="480"/>
      <c r="C1729" s="480"/>
      <c r="D1729" s="480"/>
      <c r="E1729" s="480"/>
      <c r="F1729" s="496"/>
      <c r="G1729" s="496"/>
      <c r="H1729" s="581"/>
      <c r="I1729" s="40" t="s">
        <v>632</v>
      </c>
      <c r="J1729" s="496"/>
      <c r="K1729" s="169" t="s">
        <v>66</v>
      </c>
      <c r="L1729" s="83">
        <v>0</v>
      </c>
      <c r="M1729" s="83">
        <v>8.8640000000000008</v>
      </c>
      <c r="N1729" s="83">
        <v>0</v>
      </c>
      <c r="O1729" s="83">
        <v>0</v>
      </c>
      <c r="P1729" s="83"/>
      <c r="Q1729" s="36">
        <f t="shared" si="758"/>
        <v>8.8640000000000008</v>
      </c>
      <c r="R1729" s="218"/>
      <c r="S1729" s="6"/>
      <c r="T1729" s="6"/>
      <c r="U1729" s="6"/>
      <c r="V1729" s="6"/>
      <c r="W1729" s="6"/>
      <c r="X1729" s="6"/>
    </row>
    <row r="1730" spans="1:24" s="5" customFormat="1" ht="38.25">
      <c r="A1730" s="498"/>
      <c r="B1730" s="480"/>
      <c r="C1730" s="480"/>
      <c r="D1730" s="480"/>
      <c r="E1730" s="480"/>
      <c r="F1730" s="496"/>
      <c r="G1730" s="496"/>
      <c r="H1730" s="581"/>
      <c r="I1730" s="40" t="s">
        <v>18</v>
      </c>
      <c r="J1730" s="498"/>
      <c r="K1730" s="169" t="s">
        <v>17</v>
      </c>
      <c r="L1730" s="83">
        <v>0</v>
      </c>
      <c r="M1730" s="83">
        <v>2.1520000000000001</v>
      </c>
      <c r="N1730" s="83">
        <v>0</v>
      </c>
      <c r="O1730" s="83">
        <v>0</v>
      </c>
      <c r="P1730" s="83"/>
      <c r="Q1730" s="36">
        <f t="shared" si="758"/>
        <v>2.1520000000000001</v>
      </c>
      <c r="R1730" s="310"/>
      <c r="S1730" s="6"/>
      <c r="T1730" s="6"/>
      <c r="U1730" s="6"/>
      <c r="V1730" s="6"/>
      <c r="W1730" s="6"/>
      <c r="X1730" s="6"/>
    </row>
    <row r="1731" spans="1:24" s="5" customFormat="1" ht="38.25">
      <c r="A1731" s="440"/>
      <c r="B1731" s="480"/>
      <c r="C1731" s="480"/>
      <c r="D1731" s="480"/>
      <c r="E1731" s="480"/>
      <c r="F1731" s="496"/>
      <c r="G1731" s="496"/>
      <c r="H1731" s="581"/>
      <c r="I1731" s="245" t="s">
        <v>467</v>
      </c>
      <c r="J1731" s="440"/>
      <c r="K1731" s="39" t="s">
        <v>48</v>
      </c>
      <c r="L1731" s="85">
        <v>0</v>
      </c>
      <c r="M1731" s="85">
        <f>M1732</f>
        <v>0</v>
      </c>
      <c r="N1731" s="85">
        <f t="shared" ref="N1731:O1731" si="759">N1732</f>
        <v>0</v>
      </c>
      <c r="O1731" s="85">
        <f t="shared" si="759"/>
        <v>10.11</v>
      </c>
      <c r="P1731" s="85"/>
      <c r="Q1731" s="36">
        <f t="shared" si="758"/>
        <v>10.11</v>
      </c>
      <c r="R1731" s="441"/>
      <c r="S1731" s="6"/>
      <c r="T1731" s="6"/>
      <c r="U1731" s="6"/>
      <c r="V1731" s="6"/>
      <c r="W1731" s="6"/>
      <c r="X1731" s="6"/>
    </row>
    <row r="1732" spans="1:24" s="5" customFormat="1">
      <c r="A1732" s="440"/>
      <c r="B1732" s="481"/>
      <c r="C1732" s="480"/>
      <c r="D1732" s="480"/>
      <c r="E1732" s="480"/>
      <c r="F1732" s="496"/>
      <c r="G1732" s="496"/>
      <c r="H1732" s="581"/>
      <c r="I1732" s="223" t="s">
        <v>16</v>
      </c>
      <c r="J1732" s="440"/>
      <c r="K1732" s="169" t="s">
        <v>12</v>
      </c>
      <c r="L1732" s="83">
        <v>0</v>
      </c>
      <c r="M1732" s="83">
        <v>0</v>
      </c>
      <c r="N1732" s="83">
        <v>0</v>
      </c>
      <c r="O1732" s="83">
        <v>10.11</v>
      </c>
      <c r="P1732" s="83"/>
      <c r="Q1732" s="36">
        <f t="shared" si="758"/>
        <v>10.11</v>
      </c>
      <c r="R1732" s="441"/>
      <c r="S1732" s="6"/>
      <c r="T1732" s="6"/>
      <c r="U1732" s="6"/>
      <c r="V1732" s="6"/>
      <c r="W1732" s="6"/>
      <c r="X1732" s="6"/>
    </row>
    <row r="1733" spans="1:24" s="5" customFormat="1" ht="15" customHeight="1">
      <c r="A1733" s="495">
        <v>14</v>
      </c>
      <c r="B1733" s="479" t="s">
        <v>716</v>
      </c>
      <c r="C1733" s="480"/>
      <c r="D1733" s="480"/>
      <c r="E1733" s="480"/>
      <c r="F1733" s="496"/>
      <c r="G1733" s="496"/>
      <c r="H1733" s="581"/>
      <c r="I1733" s="43" t="s">
        <v>13</v>
      </c>
      <c r="J1733" s="495">
        <v>755</v>
      </c>
      <c r="K1733" s="48"/>
      <c r="L1733" s="15">
        <f>L1734</f>
        <v>0</v>
      </c>
      <c r="M1733" s="15">
        <f t="shared" ref="M1733:N1733" si="760">M1734</f>
        <v>23.16</v>
      </c>
      <c r="N1733" s="15">
        <f t="shared" si="760"/>
        <v>54.387999999999998</v>
      </c>
      <c r="O1733" s="15">
        <f>O1734+O1739</f>
        <v>92.983000000000004</v>
      </c>
      <c r="P1733" s="15"/>
      <c r="Q1733" s="15">
        <f>N1733+O1733+M1733+L1733</f>
        <v>170.53100000000001</v>
      </c>
      <c r="R1733" s="218"/>
      <c r="S1733" s="6"/>
      <c r="T1733" s="6"/>
      <c r="U1733" s="6"/>
      <c r="V1733" s="6"/>
      <c r="W1733" s="6"/>
      <c r="X1733" s="6"/>
    </row>
    <row r="1734" spans="1:24" s="5" customFormat="1" ht="25.5">
      <c r="A1734" s="496"/>
      <c r="B1734" s="480"/>
      <c r="C1734" s="480"/>
      <c r="D1734" s="480"/>
      <c r="E1734" s="480"/>
      <c r="F1734" s="496"/>
      <c r="G1734" s="496"/>
      <c r="H1734" s="581"/>
      <c r="I1734" s="34" t="s">
        <v>469</v>
      </c>
      <c r="J1734" s="496"/>
      <c r="K1734" s="39" t="s">
        <v>26</v>
      </c>
      <c r="L1734" s="36">
        <f>L1735+L1737+L1738</f>
        <v>0</v>
      </c>
      <c r="M1734" s="36">
        <f t="shared" ref="M1734" si="761">M1735+M1737+M1738</f>
        <v>23.16</v>
      </c>
      <c r="N1734" s="36">
        <f>N1735+N1737+N1738+N1736</f>
        <v>54.387999999999998</v>
      </c>
      <c r="O1734" s="36">
        <f>O1735+O1737+O1738+O1736</f>
        <v>82.873000000000005</v>
      </c>
      <c r="P1734" s="36"/>
      <c r="Q1734" s="36">
        <f t="shared" ref="Q1734:Q1740" si="762">N1734+O1734+M1734+L1734</f>
        <v>160.42099999999999</v>
      </c>
      <c r="R1734" s="218"/>
      <c r="S1734" s="6"/>
      <c r="T1734" s="6"/>
      <c r="U1734" s="6"/>
      <c r="V1734" s="6"/>
      <c r="W1734" s="6"/>
      <c r="X1734" s="6"/>
    </row>
    <row r="1735" spans="1:24" s="5" customFormat="1" ht="25.5" customHeight="1">
      <c r="A1735" s="496"/>
      <c r="B1735" s="480"/>
      <c r="C1735" s="480"/>
      <c r="D1735" s="480"/>
      <c r="E1735" s="480"/>
      <c r="F1735" s="496"/>
      <c r="G1735" s="496"/>
      <c r="H1735" s="581"/>
      <c r="I1735" s="46" t="s">
        <v>114</v>
      </c>
      <c r="J1735" s="496"/>
      <c r="K1735" s="169" t="s">
        <v>11</v>
      </c>
      <c r="L1735" s="83">
        <v>0</v>
      </c>
      <c r="M1735" s="83">
        <v>2.2850000000000001</v>
      </c>
      <c r="N1735" s="83">
        <v>0</v>
      </c>
      <c r="O1735" s="83">
        <v>8.5999999999999993E-2</v>
      </c>
      <c r="P1735" s="83"/>
      <c r="Q1735" s="36">
        <f t="shared" si="762"/>
        <v>2.371</v>
      </c>
      <c r="R1735" s="218"/>
      <c r="S1735" s="6"/>
      <c r="T1735" s="6"/>
      <c r="U1735" s="6"/>
      <c r="V1735" s="6"/>
      <c r="W1735" s="6"/>
      <c r="X1735" s="6"/>
    </row>
    <row r="1736" spans="1:24" s="5" customFormat="1" ht="25.5" customHeight="1">
      <c r="A1736" s="496"/>
      <c r="B1736" s="480"/>
      <c r="C1736" s="480"/>
      <c r="D1736" s="480"/>
      <c r="E1736" s="480"/>
      <c r="F1736" s="496"/>
      <c r="G1736" s="496"/>
      <c r="H1736" s="581"/>
      <c r="I1736" s="223" t="s">
        <v>16</v>
      </c>
      <c r="J1736" s="496"/>
      <c r="K1736" s="169" t="s">
        <v>12</v>
      </c>
      <c r="L1736" s="83">
        <v>0</v>
      </c>
      <c r="M1736" s="83">
        <v>0</v>
      </c>
      <c r="N1736" s="83">
        <v>54.387999999999998</v>
      </c>
      <c r="O1736" s="83">
        <v>82.787000000000006</v>
      </c>
      <c r="P1736" s="83"/>
      <c r="Q1736" s="36">
        <f t="shared" si="762"/>
        <v>137.17500000000001</v>
      </c>
      <c r="R1736" s="441"/>
      <c r="S1736" s="6"/>
      <c r="T1736" s="6"/>
      <c r="U1736" s="6"/>
      <c r="V1736" s="6"/>
      <c r="W1736" s="6"/>
      <c r="X1736" s="6"/>
    </row>
    <row r="1737" spans="1:24" s="5" customFormat="1" ht="51">
      <c r="A1737" s="496"/>
      <c r="B1737" s="480"/>
      <c r="C1737" s="480"/>
      <c r="D1737" s="480"/>
      <c r="E1737" s="480"/>
      <c r="F1737" s="496"/>
      <c r="G1737" s="496"/>
      <c r="H1737" s="581"/>
      <c r="I1737" s="40" t="s">
        <v>632</v>
      </c>
      <c r="J1737" s="496"/>
      <c r="K1737" s="169" t="s">
        <v>66</v>
      </c>
      <c r="L1737" s="83">
        <v>0</v>
      </c>
      <c r="M1737" s="83">
        <v>18.425000000000001</v>
      </c>
      <c r="N1737" s="83">
        <v>0</v>
      </c>
      <c r="O1737" s="83">
        <v>0</v>
      </c>
      <c r="P1737" s="83"/>
      <c r="Q1737" s="36">
        <f t="shared" si="762"/>
        <v>18.425000000000001</v>
      </c>
      <c r="R1737" s="218"/>
      <c r="S1737" s="6"/>
      <c r="T1737" s="6"/>
      <c r="U1737" s="6"/>
      <c r="V1737" s="6"/>
      <c r="W1737" s="6"/>
      <c r="X1737" s="6"/>
    </row>
    <row r="1738" spans="1:24" s="5" customFormat="1" ht="38.25">
      <c r="A1738" s="498"/>
      <c r="B1738" s="480"/>
      <c r="C1738" s="480"/>
      <c r="D1738" s="480"/>
      <c r="E1738" s="480"/>
      <c r="F1738" s="496"/>
      <c r="G1738" s="496"/>
      <c r="H1738" s="581"/>
      <c r="I1738" s="40" t="s">
        <v>18</v>
      </c>
      <c r="J1738" s="498"/>
      <c r="K1738" s="169" t="s">
        <v>17</v>
      </c>
      <c r="L1738" s="83">
        <v>0</v>
      </c>
      <c r="M1738" s="83">
        <v>2.4500000000000002</v>
      </c>
      <c r="N1738" s="83">
        <v>0</v>
      </c>
      <c r="O1738" s="83">
        <v>0</v>
      </c>
      <c r="P1738" s="83"/>
      <c r="Q1738" s="36">
        <f t="shared" si="762"/>
        <v>2.4500000000000002</v>
      </c>
      <c r="R1738" s="310"/>
      <c r="S1738" s="6"/>
      <c r="T1738" s="6"/>
      <c r="U1738" s="6"/>
      <c r="V1738" s="6"/>
      <c r="W1738" s="6"/>
      <c r="X1738" s="6"/>
    </row>
    <row r="1739" spans="1:24" s="5" customFormat="1" ht="38.25">
      <c r="A1739" s="440"/>
      <c r="B1739" s="480"/>
      <c r="C1739" s="480"/>
      <c r="D1739" s="480"/>
      <c r="E1739" s="480"/>
      <c r="F1739" s="496"/>
      <c r="G1739" s="496"/>
      <c r="H1739" s="581"/>
      <c r="I1739" s="245" t="s">
        <v>467</v>
      </c>
      <c r="J1739" s="440"/>
      <c r="K1739" s="39" t="s">
        <v>48</v>
      </c>
      <c r="L1739" s="85">
        <v>0</v>
      </c>
      <c r="M1739" s="85">
        <f>M1740</f>
        <v>0</v>
      </c>
      <c r="N1739" s="85">
        <f t="shared" ref="N1739:O1739" si="763">N1740</f>
        <v>0</v>
      </c>
      <c r="O1739" s="85">
        <f t="shared" si="763"/>
        <v>10.11</v>
      </c>
      <c r="P1739" s="85"/>
      <c r="Q1739" s="36">
        <f t="shared" si="762"/>
        <v>10.11</v>
      </c>
      <c r="R1739" s="441"/>
      <c r="S1739" s="6"/>
      <c r="T1739" s="6"/>
      <c r="U1739" s="6"/>
      <c r="V1739" s="6"/>
      <c r="W1739" s="6"/>
      <c r="X1739" s="6"/>
    </row>
    <row r="1740" spans="1:24" s="5" customFormat="1">
      <c r="A1740" s="440"/>
      <c r="B1740" s="481"/>
      <c r="C1740" s="480"/>
      <c r="D1740" s="480"/>
      <c r="E1740" s="480"/>
      <c r="F1740" s="496"/>
      <c r="G1740" s="496"/>
      <c r="H1740" s="581"/>
      <c r="I1740" s="223" t="s">
        <v>16</v>
      </c>
      <c r="J1740" s="440"/>
      <c r="K1740" s="169" t="s">
        <v>12</v>
      </c>
      <c r="L1740" s="83">
        <v>0</v>
      </c>
      <c r="M1740" s="83">
        <v>0</v>
      </c>
      <c r="N1740" s="83">
        <v>0</v>
      </c>
      <c r="O1740" s="83">
        <v>10.11</v>
      </c>
      <c r="P1740" s="83"/>
      <c r="Q1740" s="36">
        <f t="shared" si="762"/>
        <v>10.11</v>
      </c>
      <c r="R1740" s="441"/>
      <c r="S1740" s="6"/>
      <c r="T1740" s="6"/>
      <c r="U1740" s="6"/>
      <c r="V1740" s="6"/>
      <c r="W1740" s="6"/>
      <c r="X1740" s="6"/>
    </row>
    <row r="1741" spans="1:24" s="5" customFormat="1" ht="15.75" customHeight="1">
      <c r="A1741" s="495">
        <v>15</v>
      </c>
      <c r="B1741" s="479" t="s">
        <v>715</v>
      </c>
      <c r="C1741" s="480"/>
      <c r="D1741" s="480"/>
      <c r="E1741" s="480"/>
      <c r="F1741" s="496"/>
      <c r="G1741" s="496"/>
      <c r="H1741" s="581"/>
      <c r="I1741" s="43" t="s">
        <v>13</v>
      </c>
      <c r="J1741" s="495">
        <v>755</v>
      </c>
      <c r="K1741" s="48"/>
      <c r="L1741" s="15">
        <f>L1742</f>
        <v>0</v>
      </c>
      <c r="M1741" s="15">
        <f t="shared" ref="M1741:N1741" si="764">M1742</f>
        <v>10.42</v>
      </c>
      <c r="N1741" s="15">
        <f t="shared" si="764"/>
        <v>25.468</v>
      </c>
      <c r="O1741" s="15">
        <f>O1742+O1747</f>
        <v>40.3596</v>
      </c>
      <c r="P1741" s="15"/>
      <c r="Q1741" s="15">
        <f>N1741+O1741+M1741+L1741</f>
        <v>76.247600000000006</v>
      </c>
      <c r="R1741" s="218"/>
      <c r="S1741" s="6"/>
      <c r="T1741" s="6"/>
      <c r="U1741" s="6"/>
      <c r="V1741" s="6"/>
      <c r="W1741" s="6"/>
      <c r="X1741" s="6"/>
    </row>
    <row r="1742" spans="1:24" s="5" customFormat="1" ht="25.5">
      <c r="A1742" s="496"/>
      <c r="B1742" s="480"/>
      <c r="C1742" s="480"/>
      <c r="D1742" s="480"/>
      <c r="E1742" s="480"/>
      <c r="F1742" s="496"/>
      <c r="G1742" s="496"/>
      <c r="H1742" s="581"/>
      <c r="I1742" s="34" t="s">
        <v>469</v>
      </c>
      <c r="J1742" s="496"/>
      <c r="K1742" s="39" t="s">
        <v>26</v>
      </c>
      <c r="L1742" s="36">
        <f>L1743+L1745+L1746</f>
        <v>0</v>
      </c>
      <c r="M1742" s="36">
        <f t="shared" ref="M1742" si="765">M1743+M1745+M1746</f>
        <v>10.42</v>
      </c>
      <c r="N1742" s="36">
        <f>N1743+N1745+N1746+N1744</f>
        <v>25.468</v>
      </c>
      <c r="O1742" s="36">
        <f>O1743+O1745+O1746+O1744</f>
        <v>30.249600000000001</v>
      </c>
      <c r="P1742" s="36"/>
      <c r="Q1742" s="36">
        <f t="shared" ref="Q1742:Q1748" si="766">N1742+O1742+M1742+L1742</f>
        <v>66.137600000000006</v>
      </c>
      <c r="R1742" s="218"/>
      <c r="S1742" s="6"/>
      <c r="T1742" s="6"/>
      <c r="U1742" s="6"/>
      <c r="V1742" s="6"/>
      <c r="W1742" s="6"/>
      <c r="X1742" s="6"/>
    </row>
    <row r="1743" spans="1:24" s="5" customFormat="1" ht="25.5" customHeight="1">
      <c r="A1743" s="496"/>
      <c r="B1743" s="480"/>
      <c r="C1743" s="480"/>
      <c r="D1743" s="480"/>
      <c r="E1743" s="480"/>
      <c r="F1743" s="496"/>
      <c r="G1743" s="496"/>
      <c r="H1743" s="581"/>
      <c r="I1743" s="46" t="s">
        <v>114</v>
      </c>
      <c r="J1743" s="496"/>
      <c r="K1743" s="169" t="s">
        <v>11</v>
      </c>
      <c r="L1743" s="83">
        <v>0</v>
      </c>
      <c r="M1743" s="83">
        <v>1.163</v>
      </c>
      <c r="N1743" s="83">
        <v>0</v>
      </c>
      <c r="O1743" s="83">
        <v>8.0600000000000005E-2</v>
      </c>
      <c r="P1743" s="83"/>
      <c r="Q1743" s="36">
        <f t="shared" si="766"/>
        <v>1.2436</v>
      </c>
      <c r="R1743" s="218"/>
      <c r="S1743" s="6"/>
      <c r="T1743" s="6"/>
      <c r="U1743" s="6"/>
      <c r="V1743" s="6"/>
      <c r="W1743" s="6"/>
      <c r="X1743" s="6"/>
    </row>
    <row r="1744" spans="1:24" s="5" customFormat="1" ht="25.5" customHeight="1">
      <c r="A1744" s="496"/>
      <c r="B1744" s="480"/>
      <c r="C1744" s="480"/>
      <c r="D1744" s="480"/>
      <c r="E1744" s="480"/>
      <c r="F1744" s="496"/>
      <c r="G1744" s="496"/>
      <c r="H1744" s="581"/>
      <c r="I1744" s="223" t="s">
        <v>16</v>
      </c>
      <c r="J1744" s="496"/>
      <c r="K1744" s="169" t="s">
        <v>12</v>
      </c>
      <c r="L1744" s="83">
        <v>0</v>
      </c>
      <c r="M1744" s="83">
        <v>0</v>
      </c>
      <c r="N1744" s="83">
        <v>25.468</v>
      </c>
      <c r="O1744" s="83">
        <v>30.169</v>
      </c>
      <c r="P1744" s="83"/>
      <c r="Q1744" s="36">
        <f t="shared" si="766"/>
        <v>55.637</v>
      </c>
      <c r="R1744" s="441"/>
      <c r="S1744" s="6"/>
      <c r="T1744" s="6"/>
      <c r="U1744" s="6"/>
      <c r="V1744" s="6"/>
      <c r="W1744" s="6"/>
      <c r="X1744" s="6"/>
    </row>
    <row r="1745" spans="1:24" s="5" customFormat="1" ht="51">
      <c r="A1745" s="496"/>
      <c r="B1745" s="480"/>
      <c r="C1745" s="480"/>
      <c r="D1745" s="480"/>
      <c r="E1745" s="480"/>
      <c r="F1745" s="496"/>
      <c r="G1745" s="496"/>
      <c r="H1745" s="581"/>
      <c r="I1745" s="40" t="s">
        <v>632</v>
      </c>
      <c r="J1745" s="496"/>
      <c r="K1745" s="169" t="s">
        <v>66</v>
      </c>
      <c r="L1745" s="83">
        <v>0</v>
      </c>
      <c r="M1745" s="83">
        <v>7.2830000000000004</v>
      </c>
      <c r="N1745" s="83">
        <v>0</v>
      </c>
      <c r="O1745" s="83">
        <v>0</v>
      </c>
      <c r="P1745" s="83"/>
      <c r="Q1745" s="36">
        <f t="shared" si="766"/>
        <v>7.2830000000000004</v>
      </c>
      <c r="R1745" s="218"/>
      <c r="S1745" s="6"/>
      <c r="T1745" s="6"/>
      <c r="U1745" s="6"/>
      <c r="V1745" s="6"/>
      <c r="W1745" s="6"/>
      <c r="X1745" s="6"/>
    </row>
    <row r="1746" spans="1:24" s="5" customFormat="1" ht="38.25">
      <c r="A1746" s="498"/>
      <c r="B1746" s="480"/>
      <c r="C1746" s="480"/>
      <c r="D1746" s="480"/>
      <c r="E1746" s="480"/>
      <c r="F1746" s="496"/>
      <c r="G1746" s="496"/>
      <c r="H1746" s="581"/>
      <c r="I1746" s="40" t="s">
        <v>18</v>
      </c>
      <c r="J1746" s="498"/>
      <c r="K1746" s="169" t="s">
        <v>17</v>
      </c>
      <c r="L1746" s="83">
        <v>0</v>
      </c>
      <c r="M1746" s="83">
        <v>1.974</v>
      </c>
      <c r="N1746" s="83">
        <v>0</v>
      </c>
      <c r="O1746" s="83">
        <v>0</v>
      </c>
      <c r="P1746" s="83"/>
      <c r="Q1746" s="36">
        <f t="shared" si="766"/>
        <v>1.974</v>
      </c>
      <c r="R1746" s="310"/>
      <c r="S1746" s="6"/>
      <c r="T1746" s="6"/>
      <c r="U1746" s="6"/>
      <c r="V1746" s="6"/>
      <c r="W1746" s="6"/>
      <c r="X1746" s="6"/>
    </row>
    <row r="1747" spans="1:24" s="5" customFormat="1" ht="38.25">
      <c r="A1747" s="440"/>
      <c r="B1747" s="480"/>
      <c r="C1747" s="480"/>
      <c r="D1747" s="480"/>
      <c r="E1747" s="480"/>
      <c r="F1747" s="496"/>
      <c r="G1747" s="496"/>
      <c r="H1747" s="581"/>
      <c r="I1747" s="245" t="s">
        <v>467</v>
      </c>
      <c r="J1747" s="440"/>
      <c r="K1747" s="39" t="s">
        <v>48</v>
      </c>
      <c r="L1747" s="85">
        <v>0</v>
      </c>
      <c r="M1747" s="85">
        <f>M1748</f>
        <v>0</v>
      </c>
      <c r="N1747" s="85">
        <f t="shared" ref="N1747:O1747" si="767">N1748</f>
        <v>0</v>
      </c>
      <c r="O1747" s="85">
        <f t="shared" si="767"/>
        <v>10.11</v>
      </c>
      <c r="P1747" s="85"/>
      <c r="Q1747" s="36">
        <f t="shared" si="766"/>
        <v>10.11</v>
      </c>
      <c r="R1747" s="441"/>
      <c r="S1747" s="6"/>
      <c r="T1747" s="6"/>
      <c r="U1747" s="6"/>
      <c r="V1747" s="6"/>
      <c r="W1747" s="6"/>
      <c r="X1747" s="6"/>
    </row>
    <row r="1748" spans="1:24" s="5" customFormat="1">
      <c r="A1748" s="440"/>
      <c r="B1748" s="481"/>
      <c r="C1748" s="480"/>
      <c r="D1748" s="480"/>
      <c r="E1748" s="480"/>
      <c r="F1748" s="496"/>
      <c r="G1748" s="496"/>
      <c r="H1748" s="581"/>
      <c r="I1748" s="223" t="s">
        <v>16</v>
      </c>
      <c r="J1748" s="440"/>
      <c r="K1748" s="169" t="s">
        <v>12</v>
      </c>
      <c r="L1748" s="83">
        <v>0</v>
      </c>
      <c r="M1748" s="83">
        <v>0</v>
      </c>
      <c r="N1748" s="83">
        <v>0</v>
      </c>
      <c r="O1748" s="83">
        <v>10.11</v>
      </c>
      <c r="P1748" s="83"/>
      <c r="Q1748" s="36">
        <f t="shared" si="766"/>
        <v>10.11</v>
      </c>
      <c r="R1748" s="441"/>
      <c r="S1748" s="6"/>
      <c r="T1748" s="6"/>
      <c r="U1748" s="6"/>
      <c r="V1748" s="6"/>
      <c r="W1748" s="6"/>
      <c r="X1748" s="6"/>
    </row>
    <row r="1749" spans="1:24" s="5" customFormat="1" ht="15" customHeight="1">
      <c r="A1749" s="495">
        <v>16</v>
      </c>
      <c r="B1749" s="479" t="s">
        <v>714</v>
      </c>
      <c r="C1749" s="480"/>
      <c r="D1749" s="480"/>
      <c r="E1749" s="480"/>
      <c r="F1749" s="496"/>
      <c r="G1749" s="496"/>
      <c r="H1749" s="581"/>
      <c r="I1749" s="43" t="s">
        <v>13</v>
      </c>
      <c r="J1749" s="495">
        <v>755</v>
      </c>
      <c r="K1749" s="48"/>
      <c r="L1749" s="15">
        <f>L1750</f>
        <v>0</v>
      </c>
      <c r="M1749" s="15">
        <f t="shared" ref="M1749:N1749" si="768">M1750</f>
        <v>10.376000000000001</v>
      </c>
      <c r="N1749" s="15">
        <f t="shared" si="768"/>
        <v>26.655999999999999</v>
      </c>
      <c r="O1749" s="15">
        <f>O1750+O1755</f>
        <v>42.01</v>
      </c>
      <c r="P1749" s="15"/>
      <c r="Q1749" s="15">
        <f>N1749+O1749+M1749+L1749</f>
        <v>79.042000000000002</v>
      </c>
      <c r="R1749" s="218"/>
      <c r="S1749" s="6"/>
      <c r="T1749" s="6"/>
      <c r="U1749" s="6"/>
      <c r="V1749" s="6"/>
      <c r="W1749" s="6"/>
      <c r="X1749" s="6"/>
    </row>
    <row r="1750" spans="1:24" s="5" customFormat="1" ht="25.5">
      <c r="A1750" s="496"/>
      <c r="B1750" s="480"/>
      <c r="C1750" s="480"/>
      <c r="D1750" s="480"/>
      <c r="E1750" s="480"/>
      <c r="F1750" s="496"/>
      <c r="G1750" s="496"/>
      <c r="H1750" s="581"/>
      <c r="I1750" s="34" t="s">
        <v>469</v>
      </c>
      <c r="J1750" s="496"/>
      <c r="K1750" s="39" t="s">
        <v>26</v>
      </c>
      <c r="L1750" s="36">
        <f>L1751+L1753+L1754</f>
        <v>0</v>
      </c>
      <c r="M1750" s="36">
        <f t="shared" ref="M1750" si="769">M1751+M1753+M1754</f>
        <v>10.376000000000001</v>
      </c>
      <c r="N1750" s="36">
        <f>N1751+N1753+N1754+N1752</f>
        <v>26.655999999999999</v>
      </c>
      <c r="O1750" s="36">
        <f>O1751+O1753+O1754+O1752</f>
        <v>31.9</v>
      </c>
      <c r="P1750" s="36"/>
      <c r="Q1750" s="36">
        <f t="shared" ref="Q1750:Q1756" si="770">N1750+O1750+M1750+L1750</f>
        <v>68.932000000000002</v>
      </c>
      <c r="R1750" s="218"/>
      <c r="S1750" s="6"/>
      <c r="T1750" s="6"/>
      <c r="U1750" s="6"/>
      <c r="V1750" s="6"/>
      <c r="W1750" s="6"/>
      <c r="X1750" s="6"/>
    </row>
    <row r="1751" spans="1:24" s="5" customFormat="1" ht="25.5" customHeight="1">
      <c r="A1751" s="496"/>
      <c r="B1751" s="480"/>
      <c r="C1751" s="480"/>
      <c r="D1751" s="480"/>
      <c r="E1751" s="480"/>
      <c r="F1751" s="496"/>
      <c r="G1751" s="496"/>
      <c r="H1751" s="581"/>
      <c r="I1751" s="46" t="s">
        <v>114</v>
      </c>
      <c r="J1751" s="496"/>
      <c r="K1751" s="169" t="s">
        <v>11</v>
      </c>
      <c r="L1751" s="83">
        <v>0</v>
      </c>
      <c r="M1751" s="83">
        <v>1.556</v>
      </c>
      <c r="N1751" s="83">
        <v>0</v>
      </c>
      <c r="O1751" s="83">
        <v>0.02</v>
      </c>
      <c r="P1751" s="83"/>
      <c r="Q1751" s="36">
        <f t="shared" si="770"/>
        <v>1.5760000000000001</v>
      </c>
      <c r="R1751" s="218"/>
      <c r="S1751" s="6"/>
      <c r="T1751" s="6"/>
      <c r="U1751" s="6"/>
      <c r="V1751" s="6"/>
      <c r="W1751" s="6"/>
      <c r="X1751" s="6"/>
    </row>
    <row r="1752" spans="1:24" s="5" customFormat="1" ht="25.5" customHeight="1">
      <c r="A1752" s="496"/>
      <c r="B1752" s="480"/>
      <c r="C1752" s="480"/>
      <c r="D1752" s="480"/>
      <c r="E1752" s="480"/>
      <c r="F1752" s="496"/>
      <c r="G1752" s="496"/>
      <c r="H1752" s="581"/>
      <c r="I1752" s="223" t="s">
        <v>16</v>
      </c>
      <c r="J1752" s="496"/>
      <c r="K1752" s="169" t="s">
        <v>12</v>
      </c>
      <c r="L1752" s="83">
        <v>0</v>
      </c>
      <c r="M1752" s="83">
        <v>0</v>
      </c>
      <c r="N1752" s="83">
        <v>26.655999999999999</v>
      </c>
      <c r="O1752" s="83">
        <v>31.88</v>
      </c>
      <c r="P1752" s="83"/>
      <c r="Q1752" s="36">
        <f t="shared" si="770"/>
        <v>58.536000000000001</v>
      </c>
      <c r="R1752" s="441"/>
      <c r="S1752" s="6"/>
      <c r="T1752" s="6"/>
      <c r="U1752" s="6"/>
      <c r="V1752" s="6"/>
      <c r="W1752" s="6"/>
      <c r="X1752" s="6"/>
    </row>
    <row r="1753" spans="1:24" s="5" customFormat="1" ht="51">
      <c r="A1753" s="496"/>
      <c r="B1753" s="480"/>
      <c r="C1753" s="480"/>
      <c r="D1753" s="480"/>
      <c r="E1753" s="480"/>
      <c r="F1753" s="496"/>
      <c r="G1753" s="496"/>
      <c r="H1753" s="581"/>
      <c r="I1753" s="40" t="s">
        <v>632</v>
      </c>
      <c r="J1753" s="496"/>
      <c r="K1753" s="169" t="s">
        <v>66</v>
      </c>
      <c r="L1753" s="83">
        <v>0</v>
      </c>
      <c r="M1753" s="83">
        <v>7.3840000000000003</v>
      </c>
      <c r="N1753" s="83">
        <v>0</v>
      </c>
      <c r="O1753" s="83">
        <v>0</v>
      </c>
      <c r="P1753" s="83"/>
      <c r="Q1753" s="36">
        <f t="shared" si="770"/>
        <v>7.3840000000000003</v>
      </c>
      <c r="R1753" s="218"/>
      <c r="S1753" s="6"/>
      <c r="T1753" s="6"/>
      <c r="U1753" s="6"/>
      <c r="V1753" s="6"/>
      <c r="W1753" s="6"/>
      <c r="X1753" s="6"/>
    </row>
    <row r="1754" spans="1:24" s="5" customFormat="1" ht="38.25">
      <c r="A1754" s="498"/>
      <c r="B1754" s="480"/>
      <c r="C1754" s="480"/>
      <c r="D1754" s="480"/>
      <c r="E1754" s="480"/>
      <c r="F1754" s="496"/>
      <c r="G1754" s="496"/>
      <c r="H1754" s="581"/>
      <c r="I1754" s="40" t="s">
        <v>18</v>
      </c>
      <c r="J1754" s="498"/>
      <c r="K1754" s="169" t="s">
        <v>17</v>
      </c>
      <c r="L1754" s="83">
        <v>0</v>
      </c>
      <c r="M1754" s="83">
        <v>1.4359999999999999</v>
      </c>
      <c r="N1754" s="83">
        <v>0</v>
      </c>
      <c r="O1754" s="83">
        <v>0</v>
      </c>
      <c r="P1754" s="83"/>
      <c r="Q1754" s="36">
        <f t="shared" si="770"/>
        <v>1.4359999999999999</v>
      </c>
      <c r="R1754" s="310"/>
      <c r="S1754" s="6"/>
      <c r="T1754" s="6"/>
      <c r="U1754" s="6"/>
      <c r="V1754" s="6"/>
      <c r="W1754" s="6"/>
      <c r="X1754" s="6"/>
    </row>
    <row r="1755" spans="1:24" s="5" customFormat="1" ht="38.25">
      <c r="A1755" s="440"/>
      <c r="B1755" s="480"/>
      <c r="C1755" s="480"/>
      <c r="D1755" s="480"/>
      <c r="E1755" s="480"/>
      <c r="F1755" s="496"/>
      <c r="G1755" s="496"/>
      <c r="H1755" s="581"/>
      <c r="I1755" s="245" t="s">
        <v>467</v>
      </c>
      <c r="J1755" s="440"/>
      <c r="K1755" s="39" t="s">
        <v>48</v>
      </c>
      <c r="L1755" s="85">
        <v>0</v>
      </c>
      <c r="M1755" s="85">
        <f>M1756</f>
        <v>0</v>
      </c>
      <c r="N1755" s="85">
        <f t="shared" ref="N1755:O1755" si="771">N1756</f>
        <v>0</v>
      </c>
      <c r="O1755" s="85">
        <f t="shared" si="771"/>
        <v>10.11</v>
      </c>
      <c r="P1755" s="85"/>
      <c r="Q1755" s="36">
        <f t="shared" si="770"/>
        <v>10.11</v>
      </c>
      <c r="R1755" s="441"/>
      <c r="S1755" s="6"/>
      <c r="T1755" s="6"/>
      <c r="U1755" s="6"/>
      <c r="V1755" s="6"/>
      <c r="W1755" s="6"/>
      <c r="X1755" s="6"/>
    </row>
    <row r="1756" spans="1:24" s="5" customFormat="1">
      <c r="A1756" s="440"/>
      <c r="B1756" s="481"/>
      <c r="C1756" s="480"/>
      <c r="D1756" s="480"/>
      <c r="E1756" s="480"/>
      <c r="F1756" s="496"/>
      <c r="G1756" s="496"/>
      <c r="H1756" s="581"/>
      <c r="I1756" s="223" t="s">
        <v>16</v>
      </c>
      <c r="J1756" s="440"/>
      <c r="K1756" s="169" t="s">
        <v>12</v>
      </c>
      <c r="L1756" s="83">
        <v>0</v>
      </c>
      <c r="M1756" s="83">
        <v>0</v>
      </c>
      <c r="N1756" s="83">
        <v>0</v>
      </c>
      <c r="O1756" s="83">
        <v>10.11</v>
      </c>
      <c r="P1756" s="83"/>
      <c r="Q1756" s="36">
        <f t="shared" si="770"/>
        <v>10.11</v>
      </c>
      <c r="R1756" s="441"/>
      <c r="S1756" s="6"/>
      <c r="T1756" s="6"/>
      <c r="U1756" s="6"/>
      <c r="V1756" s="6"/>
      <c r="W1756" s="6"/>
      <c r="X1756" s="6"/>
    </row>
    <row r="1757" spans="1:24" s="5" customFormat="1" ht="15" customHeight="1">
      <c r="A1757" s="495">
        <v>17</v>
      </c>
      <c r="B1757" s="479" t="s">
        <v>713</v>
      </c>
      <c r="C1757" s="480"/>
      <c r="D1757" s="480"/>
      <c r="E1757" s="480"/>
      <c r="F1757" s="496"/>
      <c r="G1757" s="496"/>
      <c r="H1757" s="581"/>
      <c r="I1757" s="43" t="s">
        <v>13</v>
      </c>
      <c r="J1757" s="495">
        <v>755</v>
      </c>
      <c r="K1757" s="48"/>
      <c r="L1757" s="15">
        <f>L1758</f>
        <v>0</v>
      </c>
      <c r="M1757" s="15">
        <f t="shared" ref="M1757:N1757" si="772">M1758</f>
        <v>8.9836000000000009</v>
      </c>
      <c r="N1757" s="15">
        <f t="shared" si="772"/>
        <v>22.155000000000001</v>
      </c>
      <c r="O1757" s="15">
        <f>O1758+O1763</f>
        <v>37.713000000000001</v>
      </c>
      <c r="P1757" s="15"/>
      <c r="Q1757" s="15">
        <f>N1757+O1757+M1757+L1757</f>
        <v>68.851600000000005</v>
      </c>
      <c r="R1757" s="218"/>
      <c r="S1757" s="6"/>
      <c r="T1757" s="6"/>
      <c r="U1757" s="6"/>
      <c r="V1757" s="6"/>
      <c r="W1757" s="6"/>
      <c r="X1757" s="6"/>
    </row>
    <row r="1758" spans="1:24" s="5" customFormat="1" ht="25.5">
      <c r="A1758" s="496"/>
      <c r="B1758" s="480"/>
      <c r="C1758" s="480"/>
      <c r="D1758" s="480"/>
      <c r="E1758" s="480"/>
      <c r="F1758" s="496"/>
      <c r="G1758" s="496"/>
      <c r="H1758" s="581"/>
      <c r="I1758" s="34" t="s">
        <v>469</v>
      </c>
      <c r="J1758" s="496"/>
      <c r="K1758" s="39" t="s">
        <v>26</v>
      </c>
      <c r="L1758" s="36">
        <f>L1759+L1761+L1762</f>
        <v>0</v>
      </c>
      <c r="M1758" s="36">
        <f t="shared" ref="M1758" si="773">M1759+M1761+M1762</f>
        <v>8.9836000000000009</v>
      </c>
      <c r="N1758" s="36">
        <f>N1759+N1761+N1762+N1760</f>
        <v>22.155000000000001</v>
      </c>
      <c r="O1758" s="36">
        <f>O1759+O1761+O1762+O1760</f>
        <v>27.603000000000002</v>
      </c>
      <c r="P1758" s="36"/>
      <c r="Q1758" s="36">
        <f t="shared" ref="Q1758:Q1764" si="774">N1758+O1758+M1758+L1758</f>
        <v>58.741600000000005</v>
      </c>
      <c r="R1758" s="218"/>
      <c r="S1758" s="6"/>
      <c r="T1758" s="6"/>
      <c r="U1758" s="6"/>
      <c r="V1758" s="6"/>
      <c r="W1758" s="6"/>
      <c r="X1758" s="6"/>
    </row>
    <row r="1759" spans="1:24" s="5" customFormat="1" ht="25.5" customHeight="1">
      <c r="A1759" s="496"/>
      <c r="B1759" s="480"/>
      <c r="C1759" s="480"/>
      <c r="D1759" s="480"/>
      <c r="E1759" s="480"/>
      <c r="F1759" s="496"/>
      <c r="G1759" s="496"/>
      <c r="H1759" s="581"/>
      <c r="I1759" s="46" t="s">
        <v>114</v>
      </c>
      <c r="J1759" s="496"/>
      <c r="K1759" s="169" t="s">
        <v>11</v>
      </c>
      <c r="L1759" s="83">
        <v>0</v>
      </c>
      <c r="M1759" s="83">
        <v>0.86</v>
      </c>
      <c r="N1759" s="83">
        <v>0</v>
      </c>
      <c r="O1759" s="83">
        <v>6.5000000000000002E-2</v>
      </c>
      <c r="P1759" s="83"/>
      <c r="Q1759" s="36">
        <f t="shared" si="774"/>
        <v>0.92500000000000004</v>
      </c>
      <c r="R1759" s="218"/>
      <c r="S1759" s="6"/>
      <c r="T1759" s="6"/>
      <c r="U1759" s="6"/>
      <c r="V1759" s="6"/>
      <c r="W1759" s="6"/>
      <c r="X1759" s="6"/>
    </row>
    <row r="1760" spans="1:24" s="5" customFormat="1" ht="25.5" customHeight="1">
      <c r="A1760" s="496"/>
      <c r="B1760" s="480"/>
      <c r="C1760" s="480"/>
      <c r="D1760" s="480"/>
      <c r="E1760" s="480"/>
      <c r="F1760" s="496"/>
      <c r="G1760" s="496"/>
      <c r="H1760" s="581"/>
      <c r="I1760" s="223" t="s">
        <v>16</v>
      </c>
      <c r="J1760" s="496"/>
      <c r="K1760" s="169" t="s">
        <v>12</v>
      </c>
      <c r="L1760" s="83">
        <v>0</v>
      </c>
      <c r="M1760" s="83">
        <v>0</v>
      </c>
      <c r="N1760" s="83">
        <v>22.155000000000001</v>
      </c>
      <c r="O1760" s="83">
        <v>27.538</v>
      </c>
      <c r="P1760" s="83"/>
      <c r="Q1760" s="36">
        <f t="shared" si="774"/>
        <v>49.692999999999998</v>
      </c>
      <c r="R1760" s="441"/>
      <c r="S1760" s="6"/>
      <c r="T1760" s="6"/>
      <c r="U1760" s="6"/>
      <c r="V1760" s="6"/>
      <c r="W1760" s="6"/>
      <c r="X1760" s="6"/>
    </row>
    <row r="1761" spans="1:24" s="5" customFormat="1" ht="51">
      <c r="A1761" s="496"/>
      <c r="B1761" s="480"/>
      <c r="C1761" s="480"/>
      <c r="D1761" s="480"/>
      <c r="E1761" s="480"/>
      <c r="F1761" s="496"/>
      <c r="G1761" s="496"/>
      <c r="H1761" s="581"/>
      <c r="I1761" s="40" t="s">
        <v>632</v>
      </c>
      <c r="J1761" s="496"/>
      <c r="K1761" s="169" t="s">
        <v>66</v>
      </c>
      <c r="L1761" s="83">
        <v>0</v>
      </c>
      <c r="M1761" s="83">
        <v>6.5696000000000003</v>
      </c>
      <c r="N1761" s="83">
        <v>0</v>
      </c>
      <c r="O1761" s="83">
        <v>0</v>
      </c>
      <c r="P1761" s="83"/>
      <c r="Q1761" s="36">
        <f t="shared" si="774"/>
        <v>6.5696000000000003</v>
      </c>
      <c r="R1761" s="218"/>
      <c r="S1761" s="6"/>
      <c r="T1761" s="6"/>
      <c r="U1761" s="6"/>
      <c r="V1761" s="6"/>
      <c r="W1761" s="6"/>
      <c r="X1761" s="6"/>
    </row>
    <row r="1762" spans="1:24" s="5" customFormat="1" ht="38.25">
      <c r="A1762" s="498"/>
      <c r="B1762" s="480"/>
      <c r="C1762" s="480"/>
      <c r="D1762" s="480"/>
      <c r="E1762" s="480"/>
      <c r="F1762" s="496"/>
      <c r="G1762" s="496"/>
      <c r="H1762" s="581"/>
      <c r="I1762" s="40" t="s">
        <v>18</v>
      </c>
      <c r="J1762" s="498"/>
      <c r="K1762" s="169" t="s">
        <v>17</v>
      </c>
      <c r="L1762" s="83">
        <v>0</v>
      </c>
      <c r="M1762" s="83">
        <v>1.554</v>
      </c>
      <c r="N1762" s="83">
        <v>0</v>
      </c>
      <c r="O1762" s="83">
        <v>0</v>
      </c>
      <c r="P1762" s="83"/>
      <c r="Q1762" s="36">
        <f t="shared" si="774"/>
        <v>1.554</v>
      </c>
      <c r="R1762" s="310"/>
      <c r="S1762" s="6"/>
      <c r="T1762" s="6"/>
      <c r="U1762" s="6"/>
      <c r="V1762" s="6"/>
      <c r="W1762" s="6"/>
      <c r="X1762" s="6"/>
    </row>
    <row r="1763" spans="1:24" s="5" customFormat="1" ht="38.25">
      <c r="A1763" s="440"/>
      <c r="B1763" s="480"/>
      <c r="C1763" s="480"/>
      <c r="D1763" s="480"/>
      <c r="E1763" s="480"/>
      <c r="F1763" s="496"/>
      <c r="G1763" s="496"/>
      <c r="H1763" s="581"/>
      <c r="I1763" s="245" t="s">
        <v>467</v>
      </c>
      <c r="J1763" s="440"/>
      <c r="K1763" s="39" t="s">
        <v>48</v>
      </c>
      <c r="L1763" s="85">
        <v>0</v>
      </c>
      <c r="M1763" s="85">
        <f>M1764</f>
        <v>0</v>
      </c>
      <c r="N1763" s="85">
        <f t="shared" ref="N1763:O1763" si="775">N1764</f>
        <v>0</v>
      </c>
      <c r="O1763" s="85">
        <f t="shared" si="775"/>
        <v>10.11</v>
      </c>
      <c r="P1763" s="85"/>
      <c r="Q1763" s="36">
        <f t="shared" si="774"/>
        <v>10.11</v>
      </c>
      <c r="R1763" s="441"/>
      <c r="S1763" s="6"/>
      <c r="T1763" s="6"/>
      <c r="U1763" s="6"/>
      <c r="V1763" s="6"/>
      <c r="W1763" s="6"/>
      <c r="X1763" s="6"/>
    </row>
    <row r="1764" spans="1:24" s="5" customFormat="1">
      <c r="A1764" s="440"/>
      <c r="B1764" s="481"/>
      <c r="C1764" s="480"/>
      <c r="D1764" s="480"/>
      <c r="E1764" s="480"/>
      <c r="F1764" s="496"/>
      <c r="G1764" s="496"/>
      <c r="H1764" s="581"/>
      <c r="I1764" s="223" t="s">
        <v>16</v>
      </c>
      <c r="J1764" s="440"/>
      <c r="K1764" s="169" t="s">
        <v>12</v>
      </c>
      <c r="L1764" s="83">
        <v>0</v>
      </c>
      <c r="M1764" s="83">
        <v>0</v>
      </c>
      <c r="N1764" s="83">
        <v>0</v>
      </c>
      <c r="O1764" s="83">
        <v>10.11</v>
      </c>
      <c r="P1764" s="83"/>
      <c r="Q1764" s="36">
        <f t="shared" si="774"/>
        <v>10.11</v>
      </c>
      <c r="R1764" s="441"/>
      <c r="S1764" s="6"/>
      <c r="T1764" s="6"/>
      <c r="U1764" s="6"/>
      <c r="V1764" s="6"/>
      <c r="W1764" s="6"/>
      <c r="X1764" s="6"/>
    </row>
    <row r="1765" spans="1:24" s="5" customFormat="1" ht="15" customHeight="1">
      <c r="A1765" s="495">
        <v>18</v>
      </c>
      <c r="B1765" s="479" t="s">
        <v>712</v>
      </c>
      <c r="C1765" s="480"/>
      <c r="D1765" s="480"/>
      <c r="E1765" s="480"/>
      <c r="F1765" s="496"/>
      <c r="G1765" s="496"/>
      <c r="H1765" s="581"/>
      <c r="I1765" s="43" t="s">
        <v>13</v>
      </c>
      <c r="J1765" s="495">
        <v>755</v>
      </c>
      <c r="K1765" s="48"/>
      <c r="L1765" s="15">
        <f t="shared" ref="L1765" si="776">L1766</f>
        <v>0</v>
      </c>
      <c r="M1765" s="15">
        <f>M1766</f>
        <v>10.243799999999998</v>
      </c>
      <c r="N1765" s="15">
        <f t="shared" ref="N1765" si="777">N1766</f>
        <v>24.44</v>
      </c>
      <c r="O1765" s="15">
        <f>O1766+O1771</f>
        <v>39.040999999999997</v>
      </c>
      <c r="P1765" s="15"/>
      <c r="Q1765" s="15">
        <f>N1765+O1765+M1765+L1765</f>
        <v>73.724799999999988</v>
      </c>
      <c r="R1765" s="218"/>
      <c r="S1765" s="6"/>
      <c r="T1765" s="6"/>
      <c r="U1765" s="6"/>
      <c r="V1765" s="6"/>
      <c r="W1765" s="6"/>
      <c r="X1765" s="6"/>
    </row>
    <row r="1766" spans="1:24" s="5" customFormat="1" ht="25.5">
      <c r="A1766" s="496"/>
      <c r="B1766" s="480"/>
      <c r="C1766" s="480"/>
      <c r="D1766" s="480"/>
      <c r="E1766" s="480"/>
      <c r="F1766" s="496"/>
      <c r="G1766" s="496"/>
      <c r="H1766" s="581"/>
      <c r="I1766" s="34" t="s">
        <v>469</v>
      </c>
      <c r="J1766" s="496"/>
      <c r="K1766" s="39" t="s">
        <v>26</v>
      </c>
      <c r="L1766" s="36">
        <f t="shared" ref="L1766" si="778">L1767+L1769+L1770</f>
        <v>0</v>
      </c>
      <c r="M1766" s="36">
        <f>M1767+M1769+M1770</f>
        <v>10.243799999999998</v>
      </c>
      <c r="N1766" s="36">
        <f>N1767+N1769+N1770+N1768</f>
        <v>24.44</v>
      </c>
      <c r="O1766" s="36">
        <f>O1767+O1769+O1770+O1768</f>
        <v>28.931000000000001</v>
      </c>
      <c r="P1766" s="36"/>
      <c r="Q1766" s="36">
        <f t="shared" ref="Q1766:Q1772" si="779">N1766+O1766+M1766+L1766</f>
        <v>63.614800000000002</v>
      </c>
      <c r="R1766" s="218"/>
      <c r="S1766" s="6"/>
      <c r="T1766" s="6"/>
      <c r="U1766" s="6"/>
      <c r="V1766" s="6"/>
      <c r="W1766" s="6"/>
      <c r="X1766" s="6"/>
    </row>
    <row r="1767" spans="1:24" s="5" customFormat="1" ht="25.5" customHeight="1">
      <c r="A1767" s="496"/>
      <c r="B1767" s="480"/>
      <c r="C1767" s="480"/>
      <c r="D1767" s="480"/>
      <c r="E1767" s="480"/>
      <c r="F1767" s="496"/>
      <c r="G1767" s="496"/>
      <c r="H1767" s="581"/>
      <c r="I1767" s="46" t="s">
        <v>114</v>
      </c>
      <c r="J1767" s="496"/>
      <c r="K1767" s="169" t="s">
        <v>11</v>
      </c>
      <c r="L1767" s="83">
        <v>0</v>
      </c>
      <c r="M1767" s="83">
        <v>1.1457999999999999</v>
      </c>
      <c r="N1767" s="83">
        <v>0</v>
      </c>
      <c r="O1767" s="83">
        <v>7.0999999999999994E-2</v>
      </c>
      <c r="P1767" s="83"/>
      <c r="Q1767" s="36">
        <f>N1767+O1767+M1767+L1767</f>
        <v>1.2167999999999999</v>
      </c>
      <c r="R1767" s="218"/>
      <c r="S1767" s="6"/>
      <c r="T1767" s="6"/>
      <c r="U1767" s="6"/>
      <c r="V1767" s="6"/>
      <c r="W1767" s="6"/>
      <c r="X1767" s="6"/>
    </row>
    <row r="1768" spans="1:24" s="5" customFormat="1" ht="25.5" customHeight="1">
      <c r="A1768" s="496"/>
      <c r="B1768" s="480"/>
      <c r="C1768" s="480"/>
      <c r="D1768" s="480"/>
      <c r="E1768" s="480"/>
      <c r="F1768" s="496"/>
      <c r="G1768" s="496"/>
      <c r="H1768" s="581"/>
      <c r="I1768" s="223" t="s">
        <v>16</v>
      </c>
      <c r="J1768" s="496"/>
      <c r="K1768" s="169" t="s">
        <v>12</v>
      </c>
      <c r="L1768" s="83">
        <v>0</v>
      </c>
      <c r="M1768" s="83">
        <v>0</v>
      </c>
      <c r="N1768" s="83">
        <v>24.44</v>
      </c>
      <c r="O1768" s="83">
        <v>28.86</v>
      </c>
      <c r="P1768" s="83"/>
      <c r="Q1768" s="36">
        <f>N1768+O1768+M1768+L1768</f>
        <v>53.3</v>
      </c>
      <c r="R1768" s="441"/>
      <c r="S1768" s="6"/>
      <c r="T1768" s="6"/>
      <c r="U1768" s="6"/>
      <c r="V1768" s="6"/>
      <c r="W1768" s="6"/>
      <c r="X1768" s="6"/>
    </row>
    <row r="1769" spans="1:24" s="5" customFormat="1" ht="51">
      <c r="A1769" s="496"/>
      <c r="B1769" s="480"/>
      <c r="C1769" s="480"/>
      <c r="D1769" s="480"/>
      <c r="E1769" s="480"/>
      <c r="F1769" s="496"/>
      <c r="G1769" s="496"/>
      <c r="H1769" s="581"/>
      <c r="I1769" s="40" t="s">
        <v>632</v>
      </c>
      <c r="J1769" s="496"/>
      <c r="K1769" s="169" t="s">
        <v>66</v>
      </c>
      <c r="L1769" s="83">
        <v>0</v>
      </c>
      <c r="M1769" s="83">
        <v>7.1</v>
      </c>
      <c r="N1769" s="83">
        <v>0</v>
      </c>
      <c r="O1769" s="83">
        <v>0</v>
      </c>
      <c r="P1769" s="83"/>
      <c r="Q1769" s="36">
        <f t="shared" si="779"/>
        <v>7.1</v>
      </c>
      <c r="R1769" s="218"/>
      <c r="S1769" s="6"/>
      <c r="T1769" s="6"/>
      <c r="U1769" s="6"/>
      <c r="V1769" s="6"/>
      <c r="W1769" s="6"/>
      <c r="X1769" s="6"/>
    </row>
    <row r="1770" spans="1:24" s="5" customFormat="1" ht="38.25">
      <c r="A1770" s="498"/>
      <c r="B1770" s="480"/>
      <c r="C1770" s="480"/>
      <c r="D1770" s="480"/>
      <c r="E1770" s="480"/>
      <c r="F1770" s="496"/>
      <c r="G1770" s="496"/>
      <c r="H1770" s="581"/>
      <c r="I1770" s="40" t="s">
        <v>18</v>
      </c>
      <c r="J1770" s="498"/>
      <c r="K1770" s="169" t="s">
        <v>17</v>
      </c>
      <c r="L1770" s="83">
        <v>0</v>
      </c>
      <c r="M1770" s="83">
        <v>1.998</v>
      </c>
      <c r="N1770" s="83">
        <v>0</v>
      </c>
      <c r="O1770" s="83">
        <v>0</v>
      </c>
      <c r="P1770" s="83"/>
      <c r="Q1770" s="36">
        <f t="shared" si="779"/>
        <v>1.998</v>
      </c>
      <c r="R1770" s="310"/>
      <c r="S1770" s="6"/>
      <c r="T1770" s="6"/>
      <c r="U1770" s="6"/>
      <c r="V1770" s="6"/>
      <c r="W1770" s="6"/>
      <c r="X1770" s="6"/>
    </row>
    <row r="1771" spans="1:24" s="5" customFormat="1" ht="38.25">
      <c r="A1771" s="440"/>
      <c r="B1771" s="480"/>
      <c r="C1771" s="480"/>
      <c r="D1771" s="480"/>
      <c r="E1771" s="480"/>
      <c r="F1771" s="496"/>
      <c r="G1771" s="496"/>
      <c r="H1771" s="581"/>
      <c r="I1771" s="245" t="s">
        <v>467</v>
      </c>
      <c r="J1771" s="440"/>
      <c r="K1771" s="39" t="s">
        <v>48</v>
      </c>
      <c r="L1771" s="85">
        <v>0</v>
      </c>
      <c r="M1771" s="85">
        <f>M1772</f>
        <v>0</v>
      </c>
      <c r="N1771" s="85">
        <f t="shared" ref="N1771:O1771" si="780">N1772</f>
        <v>0</v>
      </c>
      <c r="O1771" s="85">
        <f t="shared" si="780"/>
        <v>10.11</v>
      </c>
      <c r="P1771" s="85"/>
      <c r="Q1771" s="36">
        <f t="shared" si="779"/>
        <v>10.11</v>
      </c>
      <c r="R1771" s="441"/>
      <c r="S1771" s="6"/>
      <c r="T1771" s="6"/>
      <c r="U1771" s="6"/>
      <c r="V1771" s="6"/>
      <c r="W1771" s="6"/>
      <c r="X1771" s="6"/>
    </row>
    <row r="1772" spans="1:24" s="5" customFormat="1">
      <c r="A1772" s="440"/>
      <c r="B1772" s="481"/>
      <c r="C1772" s="480"/>
      <c r="D1772" s="480"/>
      <c r="E1772" s="480"/>
      <c r="F1772" s="496"/>
      <c r="G1772" s="496"/>
      <c r="H1772" s="581"/>
      <c r="I1772" s="223" t="s">
        <v>16</v>
      </c>
      <c r="J1772" s="440"/>
      <c r="K1772" s="169" t="s">
        <v>12</v>
      </c>
      <c r="L1772" s="83">
        <v>0</v>
      </c>
      <c r="M1772" s="83">
        <v>0</v>
      </c>
      <c r="N1772" s="83">
        <v>0</v>
      </c>
      <c r="O1772" s="83">
        <v>10.11</v>
      </c>
      <c r="P1772" s="83"/>
      <c r="Q1772" s="36">
        <f t="shared" si="779"/>
        <v>10.11</v>
      </c>
      <c r="R1772" s="441"/>
      <c r="S1772" s="6"/>
      <c r="T1772" s="6"/>
      <c r="U1772" s="6"/>
      <c r="V1772" s="6"/>
      <c r="W1772" s="6"/>
      <c r="X1772" s="6"/>
    </row>
    <row r="1773" spans="1:24" s="5" customFormat="1" ht="15" customHeight="1">
      <c r="A1773" s="495">
        <v>19</v>
      </c>
      <c r="B1773" s="479" t="s">
        <v>711</v>
      </c>
      <c r="C1773" s="480"/>
      <c r="D1773" s="480"/>
      <c r="E1773" s="480"/>
      <c r="F1773" s="496"/>
      <c r="G1773" s="496"/>
      <c r="H1773" s="581"/>
      <c r="I1773" s="43" t="s">
        <v>13</v>
      </c>
      <c r="J1773" s="495">
        <v>755</v>
      </c>
      <c r="K1773" s="48"/>
      <c r="L1773" s="15">
        <f>L1775+L1777+L1778</f>
        <v>0</v>
      </c>
      <c r="M1773" s="15">
        <f t="shared" ref="M1773" si="781">M1775+M1777+M1778</f>
        <v>23.343399999999995</v>
      </c>
      <c r="N1773" s="15">
        <f>N1774+N1779</f>
        <v>60.881</v>
      </c>
      <c r="O1773" s="15">
        <f>O1774+O1779</f>
        <v>82.007000000000005</v>
      </c>
      <c r="P1773" s="15"/>
      <c r="Q1773" s="15">
        <f>N1773+O1773+M1773+L1773</f>
        <v>166.23140000000001</v>
      </c>
      <c r="R1773" s="218"/>
      <c r="S1773" s="6"/>
      <c r="T1773" s="6"/>
      <c r="U1773" s="6"/>
      <c r="V1773" s="6"/>
      <c r="W1773" s="6"/>
      <c r="X1773" s="6"/>
    </row>
    <row r="1774" spans="1:24" s="5" customFormat="1" ht="25.5">
      <c r="A1774" s="496"/>
      <c r="B1774" s="480"/>
      <c r="C1774" s="480"/>
      <c r="D1774" s="480"/>
      <c r="E1774" s="480"/>
      <c r="F1774" s="496"/>
      <c r="G1774" s="496"/>
      <c r="H1774" s="581"/>
      <c r="I1774" s="34" t="s">
        <v>469</v>
      </c>
      <c r="J1774" s="496"/>
      <c r="K1774" s="39" t="s">
        <v>26</v>
      </c>
      <c r="L1774" s="36">
        <f>L1775+L1777</f>
        <v>0</v>
      </c>
      <c r="M1774" s="36">
        <f>M1775+M1777+M1778</f>
        <v>23.343399999999995</v>
      </c>
      <c r="N1774" s="36">
        <f>N1775+N1777+N1776</f>
        <v>60.881</v>
      </c>
      <c r="O1774" s="36">
        <f>O1775+O1777+O1776</f>
        <v>71.897000000000006</v>
      </c>
      <c r="P1774" s="36"/>
      <c r="Q1774" s="36">
        <f t="shared" ref="Q1774:Q1780" si="782">N1774+O1774+M1774+L1774</f>
        <v>156.12140000000002</v>
      </c>
      <c r="R1774" s="218"/>
      <c r="S1774" s="6"/>
      <c r="T1774" s="6"/>
      <c r="U1774" s="6"/>
      <c r="V1774" s="6"/>
      <c r="W1774" s="6"/>
      <c r="X1774" s="6"/>
    </row>
    <row r="1775" spans="1:24" s="5" customFormat="1" ht="25.5" customHeight="1">
      <c r="A1775" s="496"/>
      <c r="B1775" s="480"/>
      <c r="C1775" s="480"/>
      <c r="D1775" s="480"/>
      <c r="E1775" s="480"/>
      <c r="F1775" s="496"/>
      <c r="G1775" s="496"/>
      <c r="H1775" s="581"/>
      <c r="I1775" s="46" t="s">
        <v>114</v>
      </c>
      <c r="J1775" s="496"/>
      <c r="K1775" s="169" t="s">
        <v>11</v>
      </c>
      <c r="L1775" s="83">
        <v>0</v>
      </c>
      <c r="M1775" s="83">
        <v>3.4929999999999999</v>
      </c>
      <c r="N1775" s="83">
        <v>0</v>
      </c>
      <c r="O1775" s="83">
        <v>0.11</v>
      </c>
      <c r="P1775" s="83"/>
      <c r="Q1775" s="36">
        <f t="shared" si="782"/>
        <v>3.6029999999999998</v>
      </c>
      <c r="R1775" s="218"/>
      <c r="S1775" s="6"/>
      <c r="T1775" s="6"/>
      <c r="U1775" s="6"/>
      <c r="V1775" s="6"/>
      <c r="W1775" s="6"/>
      <c r="X1775" s="6"/>
    </row>
    <row r="1776" spans="1:24" s="5" customFormat="1" ht="25.5" customHeight="1">
      <c r="A1776" s="496"/>
      <c r="B1776" s="480"/>
      <c r="C1776" s="480"/>
      <c r="D1776" s="480"/>
      <c r="E1776" s="480"/>
      <c r="F1776" s="496"/>
      <c r="G1776" s="496"/>
      <c r="H1776" s="581"/>
      <c r="I1776" s="223" t="s">
        <v>16</v>
      </c>
      <c r="J1776" s="496"/>
      <c r="K1776" s="169" t="s">
        <v>12</v>
      </c>
      <c r="L1776" s="83">
        <v>0</v>
      </c>
      <c r="M1776" s="83">
        <v>0</v>
      </c>
      <c r="N1776" s="83">
        <v>60.881</v>
      </c>
      <c r="O1776" s="83">
        <v>71.787000000000006</v>
      </c>
      <c r="P1776" s="83"/>
      <c r="Q1776" s="36">
        <f t="shared" si="782"/>
        <v>132.66800000000001</v>
      </c>
      <c r="R1776" s="441"/>
      <c r="S1776" s="6"/>
      <c r="T1776" s="6"/>
      <c r="U1776" s="6"/>
      <c r="V1776" s="6"/>
      <c r="W1776" s="6"/>
      <c r="X1776" s="6"/>
    </row>
    <row r="1777" spans="1:24" s="5" customFormat="1" ht="51">
      <c r="A1777" s="496"/>
      <c r="B1777" s="480"/>
      <c r="C1777" s="480"/>
      <c r="D1777" s="480"/>
      <c r="E1777" s="480"/>
      <c r="F1777" s="496"/>
      <c r="G1777" s="496"/>
      <c r="H1777" s="581"/>
      <c r="I1777" s="40" t="s">
        <v>632</v>
      </c>
      <c r="J1777" s="496"/>
      <c r="K1777" s="169" t="s">
        <v>66</v>
      </c>
      <c r="L1777" s="83">
        <v>0</v>
      </c>
      <c r="M1777" s="83">
        <v>16.401399999999999</v>
      </c>
      <c r="N1777" s="83">
        <v>0</v>
      </c>
      <c r="O1777" s="83">
        <v>0</v>
      </c>
      <c r="P1777" s="83"/>
      <c r="Q1777" s="36">
        <f t="shared" si="782"/>
        <v>16.401399999999999</v>
      </c>
      <c r="R1777" s="218"/>
      <c r="S1777" s="6"/>
      <c r="T1777" s="6"/>
      <c r="U1777" s="6"/>
      <c r="V1777" s="6"/>
      <c r="W1777" s="6"/>
      <c r="X1777" s="6"/>
    </row>
    <row r="1778" spans="1:24" s="5" customFormat="1" ht="38.25">
      <c r="A1778" s="498"/>
      <c r="B1778" s="480"/>
      <c r="C1778" s="480"/>
      <c r="D1778" s="480"/>
      <c r="E1778" s="480"/>
      <c r="F1778" s="496"/>
      <c r="G1778" s="496"/>
      <c r="H1778" s="581"/>
      <c r="I1778" s="40" t="s">
        <v>18</v>
      </c>
      <c r="J1778" s="498"/>
      <c r="K1778" s="169" t="s">
        <v>17</v>
      </c>
      <c r="L1778" s="83">
        <v>0</v>
      </c>
      <c r="M1778" s="83">
        <v>3.4489999999999998</v>
      </c>
      <c r="N1778" s="83">
        <v>0</v>
      </c>
      <c r="O1778" s="83">
        <v>0</v>
      </c>
      <c r="P1778" s="83"/>
      <c r="Q1778" s="36">
        <f t="shared" si="782"/>
        <v>3.4489999999999998</v>
      </c>
      <c r="R1778" s="310"/>
      <c r="S1778" s="6"/>
      <c r="T1778" s="6"/>
      <c r="U1778" s="6"/>
      <c r="V1778" s="6"/>
      <c r="W1778" s="6"/>
      <c r="X1778" s="6"/>
    </row>
    <row r="1779" spans="1:24" s="5" customFormat="1" ht="38.25">
      <c r="A1779" s="440"/>
      <c r="B1779" s="480"/>
      <c r="C1779" s="480"/>
      <c r="D1779" s="480"/>
      <c r="E1779" s="480"/>
      <c r="F1779" s="496"/>
      <c r="G1779" s="496"/>
      <c r="H1779" s="581"/>
      <c r="I1779" s="245" t="s">
        <v>467</v>
      </c>
      <c r="J1779" s="440"/>
      <c r="K1779" s="39" t="s">
        <v>48</v>
      </c>
      <c r="L1779" s="85">
        <v>0</v>
      </c>
      <c r="M1779" s="85">
        <f>M1780</f>
        <v>0</v>
      </c>
      <c r="N1779" s="85">
        <f t="shared" ref="N1779:O1779" si="783">N1780</f>
        <v>0</v>
      </c>
      <c r="O1779" s="85">
        <f t="shared" si="783"/>
        <v>10.11</v>
      </c>
      <c r="P1779" s="85"/>
      <c r="Q1779" s="36">
        <f t="shared" si="782"/>
        <v>10.11</v>
      </c>
      <c r="R1779" s="441"/>
      <c r="S1779" s="6"/>
      <c r="T1779" s="6"/>
      <c r="U1779" s="6"/>
      <c r="V1779" s="6"/>
      <c r="W1779" s="6"/>
      <c r="X1779" s="6"/>
    </row>
    <row r="1780" spans="1:24" s="5" customFormat="1">
      <c r="A1780" s="440"/>
      <c r="B1780" s="481"/>
      <c r="C1780" s="480"/>
      <c r="D1780" s="480"/>
      <c r="E1780" s="480"/>
      <c r="F1780" s="496"/>
      <c r="G1780" s="496"/>
      <c r="H1780" s="581"/>
      <c r="I1780" s="223" t="s">
        <v>16</v>
      </c>
      <c r="J1780" s="440"/>
      <c r="K1780" s="169" t="s">
        <v>12</v>
      </c>
      <c r="L1780" s="83">
        <v>0</v>
      </c>
      <c r="M1780" s="83">
        <v>0</v>
      </c>
      <c r="N1780" s="83">
        <v>0</v>
      </c>
      <c r="O1780" s="83">
        <v>10.11</v>
      </c>
      <c r="P1780" s="83"/>
      <c r="Q1780" s="36">
        <f t="shared" si="782"/>
        <v>10.11</v>
      </c>
      <c r="R1780" s="441"/>
      <c r="S1780" s="6"/>
      <c r="T1780" s="6"/>
      <c r="U1780" s="6"/>
      <c r="V1780" s="6"/>
      <c r="W1780" s="6"/>
      <c r="X1780" s="6"/>
    </row>
    <row r="1781" spans="1:24" s="5" customFormat="1" ht="15" customHeight="1">
      <c r="A1781" s="495">
        <v>20</v>
      </c>
      <c r="B1781" s="479" t="s">
        <v>710</v>
      </c>
      <c r="C1781" s="480"/>
      <c r="D1781" s="480"/>
      <c r="E1781" s="480"/>
      <c r="F1781" s="496"/>
      <c r="G1781" s="496"/>
      <c r="H1781" s="581"/>
      <c r="I1781" s="43" t="s">
        <v>13</v>
      </c>
      <c r="J1781" s="479">
        <v>755</v>
      </c>
      <c r="K1781" s="39"/>
      <c r="L1781" s="15">
        <f>L1782+L1785</f>
        <v>0</v>
      </c>
      <c r="M1781" s="15">
        <f t="shared" ref="M1781:O1781" si="784">M1782+M1785</f>
        <v>14.654999999999999</v>
      </c>
      <c r="N1781" s="15">
        <f t="shared" si="784"/>
        <v>345.84199999999998</v>
      </c>
      <c r="O1781" s="15">
        <f t="shared" si="784"/>
        <v>442.54300000000001</v>
      </c>
      <c r="P1781" s="15"/>
      <c r="Q1781" s="15">
        <f>N1781+O1781+M1781+L1781</f>
        <v>803.04</v>
      </c>
      <c r="R1781" s="218"/>
      <c r="S1781" s="6"/>
      <c r="T1781" s="6"/>
      <c r="U1781" s="6"/>
      <c r="V1781" s="6"/>
      <c r="W1781" s="6"/>
      <c r="X1781" s="6"/>
    </row>
    <row r="1782" spans="1:24" s="5" customFormat="1" ht="25.5" customHeight="1">
      <c r="A1782" s="496"/>
      <c r="B1782" s="480"/>
      <c r="C1782" s="480"/>
      <c r="D1782" s="480"/>
      <c r="E1782" s="480"/>
      <c r="F1782" s="496"/>
      <c r="G1782" s="496"/>
      <c r="H1782" s="581"/>
      <c r="I1782" s="38" t="s">
        <v>470</v>
      </c>
      <c r="J1782" s="480"/>
      <c r="K1782" s="39" t="s">
        <v>44</v>
      </c>
      <c r="L1782" s="85">
        <f>L1783</f>
        <v>0</v>
      </c>
      <c r="M1782" s="85">
        <f>M1783+M1784</f>
        <v>14.654999999999999</v>
      </c>
      <c r="N1782" s="85">
        <f t="shared" ref="N1782:O1782" si="785">N1783</f>
        <v>318.709</v>
      </c>
      <c r="O1782" s="85">
        <f t="shared" si="785"/>
        <v>442.54300000000001</v>
      </c>
      <c r="P1782" s="85"/>
      <c r="Q1782" s="36">
        <f t="shared" ref="Q1782:Q1786" si="786">N1782+O1782+M1782+L1782</f>
        <v>775.90699999999993</v>
      </c>
      <c r="R1782" s="218"/>
      <c r="S1782" s="6"/>
      <c r="T1782" s="6"/>
      <c r="U1782" s="6"/>
      <c r="V1782" s="6"/>
      <c r="W1782" s="6"/>
      <c r="X1782" s="6"/>
    </row>
    <row r="1783" spans="1:24" s="5" customFormat="1">
      <c r="A1783" s="496"/>
      <c r="B1783" s="480"/>
      <c r="C1783" s="480"/>
      <c r="D1783" s="480"/>
      <c r="E1783" s="480"/>
      <c r="F1783" s="496"/>
      <c r="G1783" s="496"/>
      <c r="H1783" s="581"/>
      <c r="I1783" s="46" t="s">
        <v>16</v>
      </c>
      <c r="J1783" s="480"/>
      <c r="K1783" s="169" t="s">
        <v>12</v>
      </c>
      <c r="L1783" s="83">
        <v>0</v>
      </c>
      <c r="M1783" s="83">
        <v>0</v>
      </c>
      <c r="N1783" s="83">
        <v>318.709</v>
      </c>
      <c r="O1783" s="83">
        <v>442.54300000000001</v>
      </c>
      <c r="P1783" s="83"/>
      <c r="Q1783" s="36">
        <f t="shared" si="786"/>
        <v>761.25199999999995</v>
      </c>
      <c r="R1783" s="218"/>
      <c r="S1783" s="6"/>
      <c r="T1783" s="6"/>
      <c r="U1783" s="6"/>
      <c r="V1783" s="6"/>
      <c r="W1783" s="6"/>
      <c r="X1783" s="6"/>
    </row>
    <row r="1784" spans="1:24" s="5" customFormat="1" ht="51">
      <c r="A1784" s="496"/>
      <c r="B1784" s="480"/>
      <c r="C1784" s="480"/>
      <c r="D1784" s="480"/>
      <c r="E1784" s="480"/>
      <c r="F1784" s="496"/>
      <c r="G1784" s="496"/>
      <c r="H1784" s="581"/>
      <c r="I1784" s="40" t="s">
        <v>632</v>
      </c>
      <c r="J1784" s="480"/>
      <c r="K1784" s="169" t="s">
        <v>66</v>
      </c>
      <c r="L1784" s="83">
        <v>0</v>
      </c>
      <c r="M1784" s="83">
        <v>14.654999999999999</v>
      </c>
      <c r="N1784" s="83">
        <v>0</v>
      </c>
      <c r="O1784" s="83">
        <v>0</v>
      </c>
      <c r="P1784" s="83"/>
      <c r="Q1784" s="36">
        <f t="shared" si="786"/>
        <v>14.654999999999999</v>
      </c>
      <c r="R1784" s="441"/>
      <c r="S1784" s="6"/>
      <c r="T1784" s="6"/>
      <c r="U1784" s="6"/>
      <c r="V1784" s="6"/>
      <c r="W1784" s="6"/>
      <c r="X1784" s="6"/>
    </row>
    <row r="1785" spans="1:24" s="5" customFormat="1" ht="38.25">
      <c r="A1785" s="496"/>
      <c r="B1785" s="480"/>
      <c r="C1785" s="480"/>
      <c r="D1785" s="480"/>
      <c r="E1785" s="480"/>
      <c r="F1785" s="496"/>
      <c r="G1785" s="496"/>
      <c r="H1785" s="581"/>
      <c r="I1785" s="247" t="s">
        <v>467</v>
      </c>
      <c r="J1785" s="480"/>
      <c r="K1785" s="39" t="s">
        <v>48</v>
      </c>
      <c r="L1785" s="85">
        <f t="shared" ref="L1785:O1785" si="787">L1786</f>
        <v>0</v>
      </c>
      <c r="M1785" s="85">
        <f t="shared" si="787"/>
        <v>0</v>
      </c>
      <c r="N1785" s="85">
        <f t="shared" si="787"/>
        <v>27.132999999999999</v>
      </c>
      <c r="O1785" s="85">
        <f t="shared" si="787"/>
        <v>0</v>
      </c>
      <c r="P1785" s="85"/>
      <c r="Q1785" s="36">
        <f t="shared" si="786"/>
        <v>27.132999999999999</v>
      </c>
      <c r="R1785" s="218"/>
      <c r="S1785" s="6"/>
      <c r="T1785" s="6"/>
      <c r="U1785" s="6"/>
      <c r="V1785" s="6"/>
      <c r="W1785" s="6"/>
      <c r="X1785" s="6"/>
    </row>
    <row r="1786" spans="1:24" s="5" customFormat="1">
      <c r="A1786" s="498"/>
      <c r="B1786" s="481"/>
      <c r="C1786" s="481"/>
      <c r="D1786" s="481"/>
      <c r="E1786" s="481"/>
      <c r="F1786" s="498"/>
      <c r="G1786" s="498"/>
      <c r="H1786" s="582"/>
      <c r="I1786" s="46" t="s">
        <v>16</v>
      </c>
      <c r="J1786" s="481"/>
      <c r="K1786" s="169" t="s">
        <v>12</v>
      </c>
      <c r="L1786" s="83">
        <v>0</v>
      </c>
      <c r="M1786" s="83">
        <v>0</v>
      </c>
      <c r="N1786" s="83">
        <v>27.132999999999999</v>
      </c>
      <c r="O1786" s="83">
        <v>0</v>
      </c>
      <c r="P1786" s="83"/>
      <c r="Q1786" s="36">
        <f t="shared" si="786"/>
        <v>27.132999999999999</v>
      </c>
      <c r="R1786" s="218"/>
      <c r="S1786" s="6"/>
      <c r="T1786" s="6"/>
      <c r="U1786" s="6"/>
      <c r="V1786" s="6"/>
      <c r="W1786" s="6"/>
      <c r="X1786" s="6"/>
    </row>
    <row r="1787" spans="1:24" s="5" customFormat="1" ht="127.5">
      <c r="A1787" s="13">
        <v>4</v>
      </c>
      <c r="B1787" s="14"/>
      <c r="C1787" s="42" t="s">
        <v>14</v>
      </c>
      <c r="D1787" s="42" t="s">
        <v>15</v>
      </c>
      <c r="E1787" s="14" t="s">
        <v>471</v>
      </c>
      <c r="F1787" s="251" t="s">
        <v>187</v>
      </c>
      <c r="G1787" s="251" t="s">
        <v>177</v>
      </c>
      <c r="H1787" s="251" t="s">
        <v>173</v>
      </c>
      <c r="I1787" s="9"/>
      <c r="J1787" s="8"/>
      <c r="K1787" s="10"/>
      <c r="L1787" s="15">
        <f>L1788+L1794+L1808+L1818+L1829+L1840+L1851+L1862+L1874+L1885+L1896+L1907+L1918+L1929+L1940+L1952+L1985+L1989+L1995+L2003+L2007+L2020+L2027+L2031+L2034+L2041+L2090+L2093+L2104+L2134</f>
        <v>0</v>
      </c>
      <c r="M1787" s="15">
        <f t="shared" ref="M1787:O1787" si="788">M1788+M1794+M1808+M1818+M1829+M1840+M1851+M1862+M1874+M1885+M1896+M1907+M1918+M1929+M1940+M1952+M1985+M1989+M1995+M2003+M2007+M2020+M2027+M2031+M2034+M2041+M2090+M2093+M2104+M2134</f>
        <v>0</v>
      </c>
      <c r="N1787" s="15">
        <f t="shared" si="788"/>
        <v>13912.246000000001</v>
      </c>
      <c r="O1787" s="15">
        <f t="shared" si="788"/>
        <v>18064.607</v>
      </c>
      <c r="P1787" s="15"/>
      <c r="Q1787" s="15">
        <f>O1787+N1787+M1787+L1787</f>
        <v>31976.853000000003</v>
      </c>
      <c r="R1787" s="224"/>
      <c r="S1787" s="6"/>
      <c r="T1787" s="6"/>
      <c r="U1787" s="6"/>
      <c r="V1787" s="6"/>
      <c r="W1787" s="6"/>
      <c r="X1787" s="6"/>
    </row>
    <row r="1788" spans="1:24" s="5" customFormat="1" ht="12.75" customHeight="1">
      <c r="A1788" s="495">
        <v>1</v>
      </c>
      <c r="B1788" s="479" t="s">
        <v>473</v>
      </c>
      <c r="C1788" s="479" t="s">
        <v>171</v>
      </c>
      <c r="D1788" s="479" t="s">
        <v>15</v>
      </c>
      <c r="E1788" s="479" t="s">
        <v>471</v>
      </c>
      <c r="F1788" s="542" t="s">
        <v>187</v>
      </c>
      <c r="G1788" s="542" t="s">
        <v>177</v>
      </c>
      <c r="H1788" s="542" t="s">
        <v>173</v>
      </c>
      <c r="I1788" s="201" t="s">
        <v>13</v>
      </c>
      <c r="J1788" s="495">
        <v>112</v>
      </c>
      <c r="K1788" s="10"/>
      <c r="L1788" s="15">
        <f>L1789+L1792</f>
        <v>0</v>
      </c>
      <c r="M1788" s="15">
        <f t="shared" ref="M1788:N1788" si="789">M1789+M1792</f>
        <v>0</v>
      </c>
      <c r="N1788" s="15">
        <f t="shared" si="789"/>
        <v>58.166999999999994</v>
      </c>
      <c r="O1788" s="15">
        <f>O1789+O1792</f>
        <v>55.072000000000003</v>
      </c>
      <c r="P1788" s="15"/>
      <c r="Q1788" s="15">
        <f>O1788+N1788+M1788+L1788</f>
        <v>113.239</v>
      </c>
      <c r="R1788" s="225"/>
      <c r="S1788" s="6"/>
      <c r="T1788" s="6"/>
      <c r="U1788" s="6"/>
      <c r="V1788" s="6"/>
      <c r="W1788" s="6"/>
      <c r="X1788" s="6"/>
    </row>
    <row r="1789" spans="1:24" s="5" customFormat="1" ht="38.25">
      <c r="A1789" s="496"/>
      <c r="B1789" s="480"/>
      <c r="C1789" s="480"/>
      <c r="D1789" s="480"/>
      <c r="E1789" s="480"/>
      <c r="F1789" s="543"/>
      <c r="G1789" s="543"/>
      <c r="H1789" s="543"/>
      <c r="I1789" s="229" t="s">
        <v>22</v>
      </c>
      <c r="J1789" s="496"/>
      <c r="K1789" s="220" t="s">
        <v>10</v>
      </c>
      <c r="L1789" s="53">
        <f t="shared" ref="L1789:M1789" si="790">L1791+L1790</f>
        <v>0</v>
      </c>
      <c r="M1789" s="53">
        <f t="shared" si="790"/>
        <v>0</v>
      </c>
      <c r="N1789" s="53">
        <f>N1791+N1790</f>
        <v>55.62</v>
      </c>
      <c r="O1789" s="53">
        <f t="shared" ref="O1789" si="791">O1791+O1790</f>
        <v>55.072000000000003</v>
      </c>
      <c r="P1789" s="53"/>
      <c r="Q1789" s="36">
        <f t="shared" ref="Q1789:Q1807" si="792">N1789+O1789+M1789+L1789</f>
        <v>110.69200000000001</v>
      </c>
      <c r="R1789" s="225"/>
      <c r="S1789" s="6"/>
      <c r="T1789" s="6"/>
      <c r="U1789" s="6"/>
      <c r="V1789" s="6"/>
      <c r="W1789" s="6"/>
      <c r="X1789" s="6"/>
    </row>
    <row r="1790" spans="1:24" s="5" customFormat="1" ht="25.5">
      <c r="A1790" s="496"/>
      <c r="B1790" s="480"/>
      <c r="C1790" s="480"/>
      <c r="D1790" s="480"/>
      <c r="E1790" s="480"/>
      <c r="F1790" s="543"/>
      <c r="G1790" s="543"/>
      <c r="H1790" s="543"/>
      <c r="I1790" s="226" t="s">
        <v>114</v>
      </c>
      <c r="J1790" s="496"/>
      <c r="K1790" s="221" t="s">
        <v>11</v>
      </c>
      <c r="L1790" s="50">
        <v>0</v>
      </c>
      <c r="M1790" s="50">
        <v>0</v>
      </c>
      <c r="N1790" s="50">
        <v>0</v>
      </c>
      <c r="O1790" s="50">
        <v>6.3E-2</v>
      </c>
      <c r="P1790" s="50"/>
      <c r="Q1790" s="36">
        <f t="shared" si="792"/>
        <v>6.3E-2</v>
      </c>
      <c r="R1790" s="225"/>
      <c r="S1790" s="6"/>
      <c r="T1790" s="6"/>
      <c r="U1790" s="6"/>
      <c r="V1790" s="6"/>
      <c r="W1790" s="6"/>
      <c r="X1790" s="6"/>
    </row>
    <row r="1791" spans="1:24" s="5" customFormat="1">
      <c r="A1791" s="496"/>
      <c r="B1791" s="480"/>
      <c r="C1791" s="480"/>
      <c r="D1791" s="480"/>
      <c r="E1791" s="480"/>
      <c r="F1791" s="543"/>
      <c r="G1791" s="543"/>
      <c r="H1791" s="543"/>
      <c r="I1791" s="226" t="s">
        <v>16</v>
      </c>
      <c r="J1791" s="496"/>
      <c r="K1791" s="221" t="s">
        <v>12</v>
      </c>
      <c r="L1791" s="35">
        <v>0</v>
      </c>
      <c r="M1791" s="227">
        <v>0</v>
      </c>
      <c r="N1791" s="227">
        <v>55.62</v>
      </c>
      <c r="O1791" s="227">
        <v>55.009</v>
      </c>
      <c r="P1791" s="227"/>
      <c r="Q1791" s="36">
        <f t="shared" si="792"/>
        <v>110.62899999999999</v>
      </c>
      <c r="R1791" s="225"/>
      <c r="S1791" s="6"/>
      <c r="T1791" s="6"/>
      <c r="U1791" s="6"/>
      <c r="V1791" s="6"/>
      <c r="W1791" s="6"/>
      <c r="X1791" s="6"/>
    </row>
    <row r="1792" spans="1:24" s="5" customFormat="1" ht="25.5">
      <c r="A1792" s="496"/>
      <c r="B1792" s="480"/>
      <c r="C1792" s="480"/>
      <c r="D1792" s="480"/>
      <c r="E1792" s="480"/>
      <c r="F1792" s="543"/>
      <c r="G1792" s="543"/>
      <c r="H1792" s="543"/>
      <c r="I1792" s="229" t="s">
        <v>474</v>
      </c>
      <c r="J1792" s="496"/>
      <c r="K1792" s="220" t="s">
        <v>26</v>
      </c>
      <c r="L1792" s="68">
        <f t="shared" ref="L1792" si="793">SUM(L1793)</f>
        <v>0</v>
      </c>
      <c r="M1792" s="68">
        <f t="shared" ref="M1792" si="794">SUM(M1793)</f>
        <v>0</v>
      </c>
      <c r="N1792" s="68">
        <f t="shared" ref="N1792" si="795">SUM(N1793)</f>
        <v>2.5470000000000002</v>
      </c>
      <c r="O1792" s="68">
        <f t="shared" ref="O1792" si="796">SUM(O1793)</f>
        <v>0</v>
      </c>
      <c r="P1792" s="68"/>
      <c r="Q1792" s="36">
        <f t="shared" si="792"/>
        <v>2.5470000000000002</v>
      </c>
      <c r="R1792" s="225"/>
      <c r="S1792" s="6"/>
      <c r="T1792" s="6"/>
      <c r="U1792" s="6"/>
      <c r="V1792" s="6"/>
      <c r="W1792" s="6"/>
      <c r="X1792" s="6"/>
    </row>
    <row r="1793" spans="1:24" s="5" customFormat="1">
      <c r="A1793" s="498"/>
      <c r="B1793" s="481"/>
      <c r="C1793" s="480"/>
      <c r="D1793" s="480"/>
      <c r="E1793" s="480"/>
      <c r="F1793" s="543"/>
      <c r="G1793" s="543"/>
      <c r="H1793" s="543"/>
      <c r="I1793" s="226" t="s">
        <v>16</v>
      </c>
      <c r="J1793" s="498"/>
      <c r="K1793" s="221" t="s">
        <v>12</v>
      </c>
      <c r="L1793" s="227">
        <v>0</v>
      </c>
      <c r="M1793" s="227">
        <v>0</v>
      </c>
      <c r="N1793" s="227">
        <v>2.5470000000000002</v>
      </c>
      <c r="O1793" s="227">
        <v>0</v>
      </c>
      <c r="P1793" s="227"/>
      <c r="Q1793" s="36">
        <f t="shared" si="792"/>
        <v>2.5470000000000002</v>
      </c>
      <c r="R1793" s="225"/>
      <c r="S1793" s="6"/>
      <c r="T1793" s="6"/>
      <c r="U1793" s="6"/>
      <c r="V1793" s="6"/>
      <c r="W1793" s="6"/>
      <c r="X1793" s="6"/>
    </row>
    <row r="1794" spans="1:24" s="5" customFormat="1" ht="12.75" customHeight="1">
      <c r="A1794" s="495">
        <v>2</v>
      </c>
      <c r="B1794" s="479" t="s">
        <v>475</v>
      </c>
      <c r="C1794" s="480"/>
      <c r="D1794" s="480"/>
      <c r="E1794" s="480"/>
      <c r="F1794" s="543"/>
      <c r="G1794" s="543"/>
      <c r="H1794" s="543"/>
      <c r="I1794" s="201" t="s">
        <v>13</v>
      </c>
      <c r="J1794" s="495">
        <v>122</v>
      </c>
      <c r="K1794" s="10"/>
      <c r="L1794" s="15">
        <f t="shared" ref="L1794:M1794" si="797">+L1795+L1798+L1800+L1802+L1804+L1806</f>
        <v>0</v>
      </c>
      <c r="M1794" s="15">
        <f t="shared" si="797"/>
        <v>0</v>
      </c>
      <c r="N1794" s="15">
        <f>+N1795+N1798+N1800+N1802+N1804+N1806</f>
        <v>730.88200000000006</v>
      </c>
      <c r="O1794" s="15">
        <f>O1795+O1798+O1800+O1802+O1804+O1806</f>
        <v>888.88099999999997</v>
      </c>
      <c r="P1794" s="15"/>
      <c r="Q1794" s="15">
        <f>O1794+N1794+M1794+L1794</f>
        <v>1619.7629999999999</v>
      </c>
      <c r="R1794" s="225"/>
      <c r="S1794" s="6"/>
      <c r="T1794" s="6"/>
      <c r="U1794" s="6"/>
      <c r="V1794" s="6"/>
      <c r="W1794" s="6"/>
      <c r="X1794" s="6"/>
    </row>
    <row r="1795" spans="1:24" s="5" customFormat="1" ht="38.25">
      <c r="A1795" s="496"/>
      <c r="B1795" s="480"/>
      <c r="C1795" s="480"/>
      <c r="D1795" s="480"/>
      <c r="E1795" s="480"/>
      <c r="F1795" s="543"/>
      <c r="G1795" s="543"/>
      <c r="H1795" s="543"/>
      <c r="I1795" s="226" t="s">
        <v>28</v>
      </c>
      <c r="J1795" s="496"/>
      <c r="K1795" s="220" t="s">
        <v>10</v>
      </c>
      <c r="L1795" s="53">
        <f>L1796+L1797</f>
        <v>0</v>
      </c>
      <c r="M1795" s="53">
        <f t="shared" ref="M1795:O1795" si="798">M1796+M1797</f>
        <v>0</v>
      </c>
      <c r="N1795" s="53">
        <f t="shared" si="798"/>
        <v>234.87799999999999</v>
      </c>
      <c r="O1795" s="53">
        <f t="shared" si="798"/>
        <v>290.79899999999998</v>
      </c>
      <c r="P1795" s="53"/>
      <c r="Q1795" s="36">
        <f t="shared" si="792"/>
        <v>525.67699999999991</v>
      </c>
      <c r="R1795" s="225"/>
      <c r="S1795" s="6"/>
      <c r="T1795" s="6"/>
      <c r="U1795" s="6"/>
      <c r="V1795" s="6"/>
      <c r="W1795" s="6"/>
      <c r="X1795" s="6"/>
    </row>
    <row r="1796" spans="1:24" s="5" customFormat="1" ht="25.5">
      <c r="A1796" s="496"/>
      <c r="B1796" s="480"/>
      <c r="C1796" s="480"/>
      <c r="D1796" s="480"/>
      <c r="E1796" s="480"/>
      <c r="F1796" s="543"/>
      <c r="G1796" s="543"/>
      <c r="H1796" s="543"/>
      <c r="I1796" s="226" t="s">
        <v>114</v>
      </c>
      <c r="J1796" s="496"/>
      <c r="K1796" s="221" t="s">
        <v>11</v>
      </c>
      <c r="L1796" s="35">
        <v>0</v>
      </c>
      <c r="M1796" s="35">
        <v>0</v>
      </c>
      <c r="N1796" s="35">
        <f t="shared" ref="N1796" si="799">L1796+M1796</f>
        <v>0</v>
      </c>
      <c r="O1796" s="35">
        <v>0.108</v>
      </c>
      <c r="P1796" s="35"/>
      <c r="Q1796" s="36">
        <f t="shared" si="792"/>
        <v>0.108</v>
      </c>
      <c r="R1796" s="225"/>
      <c r="S1796" s="6"/>
      <c r="T1796" s="6"/>
      <c r="U1796" s="6"/>
      <c r="V1796" s="6"/>
      <c r="W1796" s="6"/>
      <c r="X1796" s="6"/>
    </row>
    <row r="1797" spans="1:24" s="5" customFormat="1">
      <c r="A1797" s="496"/>
      <c r="B1797" s="480"/>
      <c r="C1797" s="480"/>
      <c r="D1797" s="480"/>
      <c r="E1797" s="480"/>
      <c r="F1797" s="543"/>
      <c r="G1797" s="543"/>
      <c r="H1797" s="543"/>
      <c r="I1797" s="226" t="s">
        <v>16</v>
      </c>
      <c r="J1797" s="496"/>
      <c r="K1797" s="221" t="s">
        <v>12</v>
      </c>
      <c r="L1797" s="35">
        <v>0</v>
      </c>
      <c r="M1797" s="35">
        <v>0</v>
      </c>
      <c r="N1797" s="227">
        <v>234.87799999999999</v>
      </c>
      <c r="O1797" s="227">
        <v>290.69099999999997</v>
      </c>
      <c r="P1797" s="227"/>
      <c r="Q1797" s="36">
        <f t="shared" si="792"/>
        <v>525.56899999999996</v>
      </c>
      <c r="R1797" s="225"/>
      <c r="S1797" s="6"/>
      <c r="T1797" s="6"/>
      <c r="U1797" s="6"/>
      <c r="V1797" s="6"/>
      <c r="W1797" s="6"/>
      <c r="X1797" s="6"/>
    </row>
    <row r="1798" spans="1:24" s="5" customFormat="1" ht="25.5">
      <c r="A1798" s="496"/>
      <c r="B1798" s="480"/>
      <c r="C1798" s="480"/>
      <c r="D1798" s="480"/>
      <c r="E1798" s="480"/>
      <c r="F1798" s="543"/>
      <c r="G1798" s="543"/>
      <c r="H1798" s="543"/>
      <c r="I1798" s="229" t="s">
        <v>25</v>
      </c>
      <c r="J1798" s="496"/>
      <c r="K1798" s="220" t="s">
        <v>26</v>
      </c>
      <c r="L1798" s="68">
        <f>L1799</f>
        <v>0</v>
      </c>
      <c r="M1798" s="68">
        <f t="shared" ref="M1798:O1798" si="800">M1799</f>
        <v>0</v>
      </c>
      <c r="N1798" s="68">
        <f t="shared" si="800"/>
        <v>19.315000000000001</v>
      </c>
      <c r="O1798" s="68">
        <f t="shared" si="800"/>
        <v>4.4640000000000004</v>
      </c>
      <c r="P1798" s="68"/>
      <c r="Q1798" s="36">
        <f t="shared" si="792"/>
        <v>23.779000000000003</v>
      </c>
      <c r="R1798" s="225"/>
      <c r="S1798" s="6"/>
      <c r="T1798" s="6"/>
      <c r="U1798" s="6"/>
      <c r="V1798" s="6"/>
      <c r="W1798" s="6"/>
      <c r="X1798" s="6"/>
    </row>
    <row r="1799" spans="1:24" s="5" customFormat="1">
      <c r="A1799" s="496"/>
      <c r="B1799" s="480"/>
      <c r="C1799" s="480"/>
      <c r="D1799" s="480"/>
      <c r="E1799" s="480"/>
      <c r="F1799" s="543"/>
      <c r="G1799" s="543"/>
      <c r="H1799" s="543"/>
      <c r="I1799" s="226" t="s">
        <v>16</v>
      </c>
      <c r="J1799" s="496"/>
      <c r="K1799" s="221" t="s">
        <v>12</v>
      </c>
      <c r="L1799" s="35">
        <v>0</v>
      </c>
      <c r="M1799" s="227">
        <v>0</v>
      </c>
      <c r="N1799" s="228">
        <v>19.315000000000001</v>
      </c>
      <c r="O1799" s="50">
        <v>4.4640000000000004</v>
      </c>
      <c r="P1799" s="50"/>
      <c r="Q1799" s="36">
        <f t="shared" si="792"/>
        <v>23.779000000000003</v>
      </c>
      <c r="R1799" s="225"/>
      <c r="S1799" s="6"/>
      <c r="T1799" s="6"/>
      <c r="U1799" s="6"/>
      <c r="V1799" s="6"/>
      <c r="W1799" s="6"/>
      <c r="X1799" s="6"/>
    </row>
    <row r="1800" spans="1:24" s="5" customFormat="1" ht="25.5">
      <c r="A1800" s="496"/>
      <c r="B1800" s="480"/>
      <c r="C1800" s="480"/>
      <c r="D1800" s="480"/>
      <c r="E1800" s="480"/>
      <c r="F1800" s="543"/>
      <c r="G1800" s="543"/>
      <c r="H1800" s="543"/>
      <c r="I1800" s="229" t="s">
        <v>30</v>
      </c>
      <c r="J1800" s="496"/>
      <c r="K1800" s="220" t="s">
        <v>27</v>
      </c>
      <c r="L1800" s="68">
        <f>L1801</f>
        <v>0</v>
      </c>
      <c r="M1800" s="68">
        <f t="shared" ref="M1800:O1800" si="801">M1801</f>
        <v>0</v>
      </c>
      <c r="N1800" s="68">
        <f t="shared" si="801"/>
        <v>34.622</v>
      </c>
      <c r="O1800" s="68">
        <f t="shared" si="801"/>
        <v>40.322000000000003</v>
      </c>
      <c r="P1800" s="68"/>
      <c r="Q1800" s="36">
        <f t="shared" si="792"/>
        <v>74.944000000000003</v>
      </c>
      <c r="R1800" s="225"/>
      <c r="S1800" s="6"/>
      <c r="T1800" s="6"/>
      <c r="U1800" s="6"/>
      <c r="V1800" s="6"/>
      <c r="W1800" s="6"/>
      <c r="X1800" s="6"/>
    </row>
    <row r="1801" spans="1:24" s="5" customFormat="1">
      <c r="A1801" s="496"/>
      <c r="B1801" s="480"/>
      <c r="C1801" s="480"/>
      <c r="D1801" s="480"/>
      <c r="E1801" s="480"/>
      <c r="F1801" s="543"/>
      <c r="G1801" s="543"/>
      <c r="H1801" s="543"/>
      <c r="I1801" s="226" t="s">
        <v>16</v>
      </c>
      <c r="J1801" s="496"/>
      <c r="K1801" s="221" t="s">
        <v>12</v>
      </c>
      <c r="L1801" s="35">
        <v>0</v>
      </c>
      <c r="M1801" s="227">
        <v>0</v>
      </c>
      <c r="N1801" s="228">
        <v>34.622</v>
      </c>
      <c r="O1801" s="50">
        <v>40.322000000000003</v>
      </c>
      <c r="P1801" s="50"/>
      <c r="Q1801" s="36">
        <f t="shared" si="792"/>
        <v>74.944000000000003</v>
      </c>
      <c r="R1801" s="225"/>
      <c r="S1801" s="6"/>
      <c r="T1801" s="6"/>
      <c r="U1801" s="6"/>
      <c r="V1801" s="6"/>
      <c r="W1801" s="6"/>
      <c r="X1801" s="6"/>
    </row>
    <row r="1802" spans="1:24" s="5" customFormat="1" ht="51">
      <c r="A1802" s="496"/>
      <c r="B1802" s="480"/>
      <c r="C1802" s="480"/>
      <c r="D1802" s="480"/>
      <c r="E1802" s="480"/>
      <c r="F1802" s="543"/>
      <c r="G1802" s="543"/>
      <c r="H1802" s="543"/>
      <c r="I1802" s="229" t="s">
        <v>32</v>
      </c>
      <c r="J1802" s="496"/>
      <c r="K1802" s="220" t="s">
        <v>38</v>
      </c>
      <c r="L1802" s="68">
        <f>L1803</f>
        <v>0</v>
      </c>
      <c r="M1802" s="68">
        <f t="shared" ref="M1802:O1802" si="802">M1803</f>
        <v>0</v>
      </c>
      <c r="N1802" s="68">
        <f t="shared" si="802"/>
        <v>58.276000000000003</v>
      </c>
      <c r="O1802" s="68">
        <f t="shared" si="802"/>
        <v>54.470999999999997</v>
      </c>
      <c r="P1802" s="68"/>
      <c r="Q1802" s="36">
        <f t="shared" si="792"/>
        <v>112.747</v>
      </c>
      <c r="R1802" s="225"/>
      <c r="S1802" s="6"/>
      <c r="T1802" s="6"/>
      <c r="U1802" s="6"/>
      <c r="V1802" s="6"/>
      <c r="W1802" s="6"/>
      <c r="X1802" s="6"/>
    </row>
    <row r="1803" spans="1:24" s="5" customFormat="1">
      <c r="A1803" s="496"/>
      <c r="B1803" s="480"/>
      <c r="C1803" s="480"/>
      <c r="D1803" s="480"/>
      <c r="E1803" s="480"/>
      <c r="F1803" s="543"/>
      <c r="G1803" s="543"/>
      <c r="H1803" s="543"/>
      <c r="I1803" s="226" t="s">
        <v>16</v>
      </c>
      <c r="J1803" s="496"/>
      <c r="K1803" s="221" t="s">
        <v>12</v>
      </c>
      <c r="L1803" s="35">
        <v>0</v>
      </c>
      <c r="M1803" s="35">
        <v>0</v>
      </c>
      <c r="N1803" s="227">
        <v>58.276000000000003</v>
      </c>
      <c r="O1803" s="227">
        <v>54.470999999999997</v>
      </c>
      <c r="P1803" s="227"/>
      <c r="Q1803" s="36">
        <f t="shared" si="792"/>
        <v>112.747</v>
      </c>
      <c r="R1803" s="225"/>
      <c r="S1803" s="6"/>
      <c r="T1803" s="6"/>
      <c r="U1803" s="6"/>
      <c r="V1803" s="6"/>
      <c r="W1803" s="6"/>
      <c r="X1803" s="6"/>
    </row>
    <row r="1804" spans="1:24" s="5" customFormat="1" ht="89.25">
      <c r="A1804" s="496"/>
      <c r="B1804" s="480"/>
      <c r="C1804" s="480"/>
      <c r="D1804" s="480"/>
      <c r="E1804" s="480"/>
      <c r="F1804" s="543"/>
      <c r="G1804" s="543"/>
      <c r="H1804" s="543"/>
      <c r="I1804" s="229" t="s">
        <v>33</v>
      </c>
      <c r="J1804" s="496"/>
      <c r="K1804" s="220" t="s">
        <v>39</v>
      </c>
      <c r="L1804" s="68">
        <f>L1805</f>
        <v>0</v>
      </c>
      <c r="M1804" s="68">
        <f t="shared" ref="M1804:O1804" si="803">M1805</f>
        <v>0</v>
      </c>
      <c r="N1804" s="68">
        <f t="shared" si="803"/>
        <v>5</v>
      </c>
      <c r="O1804" s="68">
        <f t="shared" si="803"/>
        <v>5.3840000000000003</v>
      </c>
      <c r="P1804" s="68"/>
      <c r="Q1804" s="36">
        <f t="shared" si="792"/>
        <v>10.384</v>
      </c>
      <c r="R1804" s="225"/>
      <c r="S1804" s="6"/>
      <c r="T1804" s="6"/>
      <c r="U1804" s="6"/>
      <c r="V1804" s="6"/>
      <c r="W1804" s="6"/>
      <c r="X1804" s="6"/>
    </row>
    <row r="1805" spans="1:24" s="5" customFormat="1">
      <c r="A1805" s="496"/>
      <c r="B1805" s="480"/>
      <c r="C1805" s="480"/>
      <c r="D1805" s="480"/>
      <c r="E1805" s="480"/>
      <c r="F1805" s="543"/>
      <c r="G1805" s="543"/>
      <c r="H1805" s="543"/>
      <c r="I1805" s="226" t="s">
        <v>16</v>
      </c>
      <c r="J1805" s="496"/>
      <c r="K1805" s="221" t="s">
        <v>12</v>
      </c>
      <c r="L1805" s="35">
        <v>0</v>
      </c>
      <c r="M1805" s="227">
        <v>0</v>
      </c>
      <c r="N1805" s="227">
        <v>5</v>
      </c>
      <c r="O1805" s="227">
        <v>5.3840000000000003</v>
      </c>
      <c r="P1805" s="227"/>
      <c r="Q1805" s="36">
        <f t="shared" si="792"/>
        <v>10.384</v>
      </c>
      <c r="R1805" s="225"/>
      <c r="S1805" s="6"/>
      <c r="T1805" s="6"/>
      <c r="U1805" s="6"/>
      <c r="V1805" s="6"/>
      <c r="W1805" s="6"/>
      <c r="X1805" s="6"/>
    </row>
    <row r="1806" spans="1:24" s="5" customFormat="1" ht="38.25">
      <c r="A1806" s="496"/>
      <c r="B1806" s="480"/>
      <c r="C1806" s="480"/>
      <c r="D1806" s="480"/>
      <c r="E1806" s="480"/>
      <c r="F1806" s="543"/>
      <c r="G1806" s="543"/>
      <c r="H1806" s="543"/>
      <c r="I1806" s="229" t="s">
        <v>476</v>
      </c>
      <c r="J1806" s="498"/>
      <c r="K1806" s="220" t="s">
        <v>42</v>
      </c>
      <c r="L1806" s="53">
        <f>L1807</f>
        <v>0</v>
      </c>
      <c r="M1806" s="53">
        <f t="shared" ref="M1806:O1806" si="804">M1807</f>
        <v>0</v>
      </c>
      <c r="N1806" s="53">
        <f t="shared" si="804"/>
        <v>378.791</v>
      </c>
      <c r="O1806" s="53">
        <f t="shared" si="804"/>
        <v>493.44099999999997</v>
      </c>
      <c r="P1806" s="53"/>
      <c r="Q1806" s="36">
        <f t="shared" si="792"/>
        <v>872.23199999999997</v>
      </c>
      <c r="R1806" s="225"/>
      <c r="S1806" s="6"/>
      <c r="T1806" s="6"/>
      <c r="U1806" s="6"/>
      <c r="V1806" s="6"/>
      <c r="W1806" s="6"/>
      <c r="X1806" s="6"/>
    </row>
    <row r="1807" spans="1:24" s="5" customFormat="1">
      <c r="A1807" s="498"/>
      <c r="B1807" s="481"/>
      <c r="C1807" s="480"/>
      <c r="D1807" s="480"/>
      <c r="E1807" s="480"/>
      <c r="F1807" s="543"/>
      <c r="G1807" s="543"/>
      <c r="H1807" s="543"/>
      <c r="I1807" s="226" t="s">
        <v>16</v>
      </c>
      <c r="J1807" s="216"/>
      <c r="K1807" s="221" t="s">
        <v>12</v>
      </c>
      <c r="L1807" s="50">
        <v>0</v>
      </c>
      <c r="M1807" s="50">
        <v>0</v>
      </c>
      <c r="N1807" s="228">
        <v>378.791</v>
      </c>
      <c r="O1807" s="50">
        <v>493.44099999999997</v>
      </c>
      <c r="P1807" s="50"/>
      <c r="Q1807" s="36">
        <f t="shared" si="792"/>
        <v>872.23199999999997</v>
      </c>
      <c r="R1807" s="225"/>
      <c r="S1807" s="6"/>
      <c r="T1807" s="6"/>
      <c r="U1807" s="6"/>
      <c r="V1807" s="6"/>
      <c r="W1807" s="6"/>
      <c r="X1807" s="6"/>
    </row>
    <row r="1808" spans="1:24" s="5" customFormat="1" ht="12.75" customHeight="1">
      <c r="A1808" s="495">
        <v>3</v>
      </c>
      <c r="B1808" s="479" t="s">
        <v>489</v>
      </c>
      <c r="C1808" s="480"/>
      <c r="D1808" s="480"/>
      <c r="E1808" s="480"/>
      <c r="F1808" s="543"/>
      <c r="G1808" s="543"/>
      <c r="H1808" s="543"/>
      <c r="I1808" s="201" t="s">
        <v>13</v>
      </c>
      <c r="J1808" s="495">
        <v>124</v>
      </c>
      <c r="K1808" s="10"/>
      <c r="L1808" s="15">
        <f>L1809+L1812+L1814+L1816</f>
        <v>0</v>
      </c>
      <c r="M1808" s="15">
        <f t="shared" ref="M1808" si="805">M1809+M1812+M1814+M1816</f>
        <v>0</v>
      </c>
      <c r="N1808" s="15">
        <f t="shared" ref="N1808" si="806">N1809+N1812+N1814+N1816</f>
        <v>61.433999999999997</v>
      </c>
      <c r="O1808" s="15">
        <f t="shared" ref="O1808" si="807">O1809+O1812+O1814+O1816</f>
        <v>67.210000000000008</v>
      </c>
      <c r="P1808" s="15"/>
      <c r="Q1808" s="15">
        <f t="shared" ref="Q1808:Q1824" si="808">N1808+M1808+L1808+O1808</f>
        <v>128.64400000000001</v>
      </c>
      <c r="R1808" s="225"/>
      <c r="S1808" s="6"/>
      <c r="T1808" s="6"/>
      <c r="U1808" s="6"/>
      <c r="V1808" s="6"/>
      <c r="W1808" s="6"/>
      <c r="X1808" s="6"/>
    </row>
    <row r="1809" spans="1:24" s="5" customFormat="1" ht="51">
      <c r="A1809" s="496"/>
      <c r="B1809" s="480"/>
      <c r="C1809" s="480"/>
      <c r="D1809" s="480"/>
      <c r="E1809" s="480"/>
      <c r="F1809" s="543"/>
      <c r="G1809" s="543"/>
      <c r="H1809" s="543"/>
      <c r="I1809" s="229" t="s">
        <v>121</v>
      </c>
      <c r="J1809" s="496"/>
      <c r="K1809" s="220" t="s">
        <v>10</v>
      </c>
      <c r="L1809" s="68">
        <f>L1810+L1811</f>
        <v>0</v>
      </c>
      <c r="M1809" s="68">
        <f t="shared" ref="M1809:O1809" si="809">M1810+M1811</f>
        <v>0</v>
      </c>
      <c r="N1809" s="68">
        <f t="shared" si="809"/>
        <v>58.210999999999999</v>
      </c>
      <c r="O1809" s="68">
        <f t="shared" si="809"/>
        <v>59.37</v>
      </c>
      <c r="P1809" s="68"/>
      <c r="Q1809" s="36">
        <f t="shared" si="808"/>
        <v>117.58099999999999</v>
      </c>
      <c r="R1809" s="225"/>
      <c r="S1809" s="6"/>
      <c r="T1809" s="6"/>
      <c r="U1809" s="6"/>
      <c r="V1809" s="6"/>
      <c r="W1809" s="6"/>
      <c r="X1809" s="6"/>
    </row>
    <row r="1810" spans="1:24" s="5" customFormat="1">
      <c r="A1810" s="496"/>
      <c r="B1810" s="480"/>
      <c r="C1810" s="480"/>
      <c r="D1810" s="480"/>
      <c r="E1810" s="480"/>
      <c r="F1810" s="543"/>
      <c r="G1810" s="543"/>
      <c r="H1810" s="543"/>
      <c r="I1810" s="226" t="s">
        <v>16</v>
      </c>
      <c r="J1810" s="496"/>
      <c r="K1810" s="221" t="s">
        <v>12</v>
      </c>
      <c r="L1810" s="35">
        <v>0</v>
      </c>
      <c r="M1810" s="35">
        <v>0</v>
      </c>
      <c r="N1810" s="227">
        <v>22.971</v>
      </c>
      <c r="O1810" s="227">
        <v>17.015000000000001</v>
      </c>
      <c r="P1810" s="227"/>
      <c r="Q1810" s="36">
        <f t="shared" si="808"/>
        <v>39.986000000000004</v>
      </c>
      <c r="R1810" s="225"/>
      <c r="S1810" s="6"/>
      <c r="T1810" s="6"/>
      <c r="U1810" s="6"/>
      <c r="V1810" s="6"/>
      <c r="W1810" s="6"/>
      <c r="X1810" s="6"/>
    </row>
    <row r="1811" spans="1:24" s="5" customFormat="1" ht="25.5">
      <c r="A1811" s="496"/>
      <c r="B1811" s="480"/>
      <c r="C1811" s="480"/>
      <c r="D1811" s="480"/>
      <c r="E1811" s="480"/>
      <c r="F1811" s="543"/>
      <c r="G1811" s="543"/>
      <c r="H1811" s="543"/>
      <c r="I1811" s="226" t="s">
        <v>490</v>
      </c>
      <c r="J1811" s="496"/>
      <c r="K1811" s="221" t="s">
        <v>127</v>
      </c>
      <c r="L1811" s="35">
        <v>0</v>
      </c>
      <c r="M1811" s="35">
        <v>0</v>
      </c>
      <c r="N1811" s="227">
        <v>35.24</v>
      </c>
      <c r="O1811" s="35">
        <v>42.354999999999997</v>
      </c>
      <c r="P1811" s="35"/>
      <c r="Q1811" s="36">
        <f t="shared" si="808"/>
        <v>77.594999999999999</v>
      </c>
      <c r="R1811" s="225"/>
      <c r="S1811" s="6"/>
      <c r="T1811" s="6"/>
      <c r="U1811" s="6"/>
      <c r="V1811" s="6"/>
      <c r="W1811" s="6"/>
      <c r="X1811" s="6"/>
    </row>
    <row r="1812" spans="1:24" s="5" customFormat="1" ht="25.5">
      <c r="A1812" s="496"/>
      <c r="B1812" s="480"/>
      <c r="C1812" s="480"/>
      <c r="D1812" s="480"/>
      <c r="E1812" s="480"/>
      <c r="F1812" s="543"/>
      <c r="G1812" s="543"/>
      <c r="H1812" s="543"/>
      <c r="I1812" s="229" t="s">
        <v>123</v>
      </c>
      <c r="J1812" s="496"/>
      <c r="K1812" s="220" t="s">
        <v>40</v>
      </c>
      <c r="L1812" s="36">
        <f>L1813</f>
        <v>0</v>
      </c>
      <c r="M1812" s="36">
        <f t="shared" ref="M1812" si="810">M1813</f>
        <v>0</v>
      </c>
      <c r="N1812" s="36">
        <f t="shared" ref="N1812" si="811">N1813</f>
        <v>0.79500000000000004</v>
      </c>
      <c r="O1812" s="36">
        <f t="shared" ref="O1812" si="812">O1813</f>
        <v>3</v>
      </c>
      <c r="P1812" s="36"/>
      <c r="Q1812" s="36">
        <f t="shared" si="808"/>
        <v>3.7949999999999999</v>
      </c>
      <c r="R1812" s="225"/>
      <c r="S1812" s="6"/>
      <c r="T1812" s="6"/>
      <c r="U1812" s="6"/>
      <c r="V1812" s="6"/>
      <c r="W1812" s="6"/>
      <c r="X1812" s="6"/>
    </row>
    <row r="1813" spans="1:24" s="5" customFormat="1">
      <c r="A1813" s="496"/>
      <c r="B1813" s="480"/>
      <c r="C1813" s="480"/>
      <c r="D1813" s="480"/>
      <c r="E1813" s="480"/>
      <c r="F1813" s="543"/>
      <c r="G1813" s="543"/>
      <c r="H1813" s="543"/>
      <c r="I1813" s="226" t="s">
        <v>16</v>
      </c>
      <c r="J1813" s="496"/>
      <c r="K1813" s="221" t="s">
        <v>12</v>
      </c>
      <c r="L1813" s="35">
        <v>0</v>
      </c>
      <c r="M1813" s="35">
        <v>0</v>
      </c>
      <c r="N1813" s="35">
        <v>0.79500000000000004</v>
      </c>
      <c r="O1813" s="35">
        <v>3</v>
      </c>
      <c r="P1813" s="35"/>
      <c r="Q1813" s="36">
        <f t="shared" si="808"/>
        <v>3.7949999999999999</v>
      </c>
      <c r="R1813" s="225"/>
      <c r="S1813" s="6"/>
      <c r="T1813" s="6"/>
      <c r="U1813" s="6"/>
      <c r="V1813" s="6"/>
      <c r="W1813" s="6"/>
      <c r="X1813" s="6"/>
    </row>
    <row r="1814" spans="1:24" s="5" customFormat="1" ht="25.5">
      <c r="A1814" s="496"/>
      <c r="B1814" s="480"/>
      <c r="C1814" s="480"/>
      <c r="D1814" s="480"/>
      <c r="E1814" s="480"/>
      <c r="F1814" s="543"/>
      <c r="G1814" s="543"/>
      <c r="H1814" s="543"/>
      <c r="I1814" s="229" t="s">
        <v>124</v>
      </c>
      <c r="J1814" s="496"/>
      <c r="K1814" s="220" t="s">
        <v>11</v>
      </c>
      <c r="L1814" s="36">
        <f>L1815</f>
        <v>0</v>
      </c>
      <c r="M1814" s="36">
        <f t="shared" ref="M1814" si="813">M1815</f>
        <v>0</v>
      </c>
      <c r="N1814" s="36">
        <f t="shared" ref="N1814" si="814">N1815</f>
        <v>0.92100000000000004</v>
      </c>
      <c r="O1814" s="36">
        <f t="shared" ref="O1814" si="815">O1815</f>
        <v>2</v>
      </c>
      <c r="P1814" s="36"/>
      <c r="Q1814" s="36">
        <f t="shared" si="808"/>
        <v>2.9210000000000003</v>
      </c>
      <c r="R1814" s="225"/>
      <c r="S1814" s="6"/>
      <c r="T1814" s="6"/>
      <c r="U1814" s="6"/>
      <c r="V1814" s="6"/>
      <c r="W1814" s="6"/>
      <c r="X1814" s="6"/>
    </row>
    <row r="1815" spans="1:24" s="5" customFormat="1">
      <c r="A1815" s="496"/>
      <c r="B1815" s="480"/>
      <c r="C1815" s="480"/>
      <c r="D1815" s="480"/>
      <c r="E1815" s="480"/>
      <c r="F1815" s="543"/>
      <c r="G1815" s="543"/>
      <c r="H1815" s="543"/>
      <c r="I1815" s="226" t="s">
        <v>16</v>
      </c>
      <c r="J1815" s="496"/>
      <c r="K1815" s="221" t="s">
        <v>12</v>
      </c>
      <c r="L1815" s="35">
        <v>0</v>
      </c>
      <c r="M1815" s="35">
        <v>0</v>
      </c>
      <c r="N1815" s="227">
        <v>0.92100000000000004</v>
      </c>
      <c r="O1815" s="227">
        <v>2</v>
      </c>
      <c r="P1815" s="227"/>
      <c r="Q1815" s="36">
        <f t="shared" si="808"/>
        <v>2.9210000000000003</v>
      </c>
      <c r="R1815" s="225"/>
      <c r="S1815" s="6"/>
      <c r="T1815" s="6"/>
      <c r="U1815" s="6"/>
      <c r="V1815" s="6"/>
      <c r="W1815" s="6"/>
      <c r="X1815" s="6"/>
    </row>
    <row r="1816" spans="1:24" s="5" customFormat="1" ht="25.5">
      <c r="A1816" s="496"/>
      <c r="B1816" s="480"/>
      <c r="C1816" s="480"/>
      <c r="D1816" s="480"/>
      <c r="E1816" s="480"/>
      <c r="F1816" s="543"/>
      <c r="G1816" s="543"/>
      <c r="H1816" s="543"/>
      <c r="I1816" s="229" t="s">
        <v>25</v>
      </c>
      <c r="J1816" s="496"/>
      <c r="K1816" s="220" t="s">
        <v>47</v>
      </c>
      <c r="L1816" s="36">
        <f>L1817</f>
        <v>0</v>
      </c>
      <c r="M1816" s="36">
        <f t="shared" ref="M1816" si="816">M1817</f>
        <v>0</v>
      </c>
      <c r="N1816" s="36">
        <f t="shared" ref="N1816" si="817">N1817</f>
        <v>1.5069999999999999</v>
      </c>
      <c r="O1816" s="36">
        <f t="shared" ref="O1816" si="818">O1817</f>
        <v>2.84</v>
      </c>
      <c r="P1816" s="36"/>
      <c r="Q1816" s="36">
        <f t="shared" si="808"/>
        <v>4.3469999999999995</v>
      </c>
      <c r="R1816" s="225"/>
      <c r="S1816" s="6"/>
      <c r="T1816" s="6"/>
      <c r="U1816" s="6"/>
      <c r="V1816" s="6"/>
      <c r="W1816" s="6"/>
      <c r="X1816" s="6"/>
    </row>
    <row r="1817" spans="1:24" s="5" customFormat="1">
      <c r="A1817" s="498"/>
      <c r="B1817" s="481"/>
      <c r="C1817" s="480"/>
      <c r="D1817" s="480"/>
      <c r="E1817" s="480"/>
      <c r="F1817" s="543"/>
      <c r="G1817" s="543"/>
      <c r="H1817" s="543"/>
      <c r="I1817" s="226" t="s">
        <v>16</v>
      </c>
      <c r="J1817" s="498"/>
      <c r="K1817" s="221" t="s">
        <v>12</v>
      </c>
      <c r="L1817" s="35">
        <v>0</v>
      </c>
      <c r="M1817" s="227">
        <v>0</v>
      </c>
      <c r="N1817" s="227">
        <v>1.5069999999999999</v>
      </c>
      <c r="O1817" s="227">
        <v>2.84</v>
      </c>
      <c r="P1817" s="227"/>
      <c r="Q1817" s="36">
        <f t="shared" si="808"/>
        <v>4.3469999999999995</v>
      </c>
      <c r="R1817" s="225"/>
      <c r="S1817" s="6"/>
      <c r="T1817" s="6"/>
      <c r="U1817" s="6"/>
      <c r="V1817" s="6"/>
      <c r="W1817" s="6"/>
      <c r="X1817" s="6"/>
    </row>
    <row r="1818" spans="1:24" s="5" customFormat="1" ht="12.75" customHeight="1">
      <c r="A1818" s="495">
        <v>4</v>
      </c>
      <c r="B1818" s="479" t="s">
        <v>523</v>
      </c>
      <c r="C1818" s="480"/>
      <c r="D1818" s="480"/>
      <c r="E1818" s="480"/>
      <c r="F1818" s="543"/>
      <c r="G1818" s="543"/>
      <c r="H1818" s="543"/>
      <c r="I1818" s="250" t="s">
        <v>13</v>
      </c>
      <c r="J1818" s="216"/>
      <c r="K1818" s="10"/>
      <c r="L1818" s="15"/>
      <c r="M1818" s="15"/>
      <c r="N1818" s="15">
        <f>N1819+N1823+N1825+N1827</f>
        <v>48.322000000000003</v>
      </c>
      <c r="O1818" s="15">
        <f>O1819+O1823+O1825+O1827</f>
        <v>51.919999999999995</v>
      </c>
      <c r="P1818" s="15"/>
      <c r="Q1818" s="15">
        <f t="shared" si="808"/>
        <v>100.24199999999999</v>
      </c>
      <c r="R1818" s="225"/>
      <c r="S1818" s="6"/>
      <c r="T1818" s="6"/>
      <c r="U1818" s="6"/>
      <c r="V1818" s="6"/>
      <c r="W1818" s="6"/>
      <c r="X1818" s="6"/>
    </row>
    <row r="1819" spans="1:24" s="5" customFormat="1" ht="51">
      <c r="A1819" s="496"/>
      <c r="B1819" s="480"/>
      <c r="C1819" s="480"/>
      <c r="D1819" s="480"/>
      <c r="E1819" s="480"/>
      <c r="F1819" s="543"/>
      <c r="G1819" s="543"/>
      <c r="H1819" s="543"/>
      <c r="I1819" s="229" t="s">
        <v>121</v>
      </c>
      <c r="J1819" s="216"/>
      <c r="K1819" s="220" t="s">
        <v>10</v>
      </c>
      <c r="L1819" s="68">
        <f>L1820+L1821+L1822</f>
        <v>0</v>
      </c>
      <c r="M1819" s="68">
        <f t="shared" ref="M1819" si="819">M1820+M1821+M1822</f>
        <v>0</v>
      </c>
      <c r="N1819" s="68">
        <f>N1820+N1821+N1822</f>
        <v>45.367000000000004</v>
      </c>
      <c r="O1819" s="68">
        <f t="shared" ref="O1819" si="820">O1820+O1821+O1822</f>
        <v>47.519999999999996</v>
      </c>
      <c r="P1819" s="68"/>
      <c r="Q1819" s="36">
        <f t="shared" si="808"/>
        <v>92.887</v>
      </c>
      <c r="R1819" s="225"/>
      <c r="S1819" s="6"/>
      <c r="T1819" s="6"/>
      <c r="U1819" s="6"/>
      <c r="V1819" s="6"/>
      <c r="W1819" s="6"/>
      <c r="X1819" s="6"/>
    </row>
    <row r="1820" spans="1:24" s="5" customFormat="1" ht="25.5">
      <c r="A1820" s="496"/>
      <c r="B1820" s="480"/>
      <c r="C1820" s="480"/>
      <c r="D1820" s="480"/>
      <c r="E1820" s="480"/>
      <c r="F1820" s="543"/>
      <c r="G1820" s="543"/>
      <c r="H1820" s="543"/>
      <c r="I1820" s="226" t="s">
        <v>114</v>
      </c>
      <c r="J1820" s="216"/>
      <c r="K1820" s="221" t="s">
        <v>11</v>
      </c>
      <c r="L1820" s="227">
        <v>0</v>
      </c>
      <c r="M1820" s="227">
        <v>0</v>
      </c>
      <c r="N1820" s="227">
        <v>0</v>
      </c>
      <c r="O1820" s="227">
        <v>6.5000000000000002E-2</v>
      </c>
      <c r="P1820" s="227"/>
      <c r="Q1820" s="36">
        <f t="shared" si="808"/>
        <v>6.5000000000000002E-2</v>
      </c>
      <c r="R1820" s="225"/>
      <c r="S1820" s="6"/>
      <c r="T1820" s="6"/>
      <c r="U1820" s="6"/>
      <c r="V1820" s="6"/>
      <c r="W1820" s="6"/>
      <c r="X1820" s="6"/>
    </row>
    <row r="1821" spans="1:24" s="5" customFormat="1">
      <c r="A1821" s="496"/>
      <c r="B1821" s="480"/>
      <c r="C1821" s="480"/>
      <c r="D1821" s="480"/>
      <c r="E1821" s="480"/>
      <c r="F1821" s="543"/>
      <c r="G1821" s="543"/>
      <c r="H1821" s="543"/>
      <c r="I1821" s="226" t="s">
        <v>16</v>
      </c>
      <c r="J1821" s="216"/>
      <c r="K1821" s="221" t="s">
        <v>12</v>
      </c>
      <c r="L1821" s="227">
        <v>0</v>
      </c>
      <c r="M1821" s="227">
        <v>0</v>
      </c>
      <c r="N1821" s="227">
        <v>13.114000000000001</v>
      </c>
      <c r="O1821" s="227">
        <v>13.167</v>
      </c>
      <c r="P1821" s="227"/>
      <c r="Q1821" s="36">
        <f t="shared" si="808"/>
        <v>26.280999999999999</v>
      </c>
      <c r="R1821" s="225"/>
      <c r="S1821" s="6"/>
      <c r="T1821" s="6"/>
      <c r="U1821" s="6"/>
      <c r="V1821" s="6"/>
      <c r="W1821" s="6"/>
      <c r="X1821" s="6"/>
    </row>
    <row r="1822" spans="1:24" s="5" customFormat="1" ht="25.5">
      <c r="A1822" s="496"/>
      <c r="B1822" s="480"/>
      <c r="C1822" s="480"/>
      <c r="D1822" s="480"/>
      <c r="E1822" s="480"/>
      <c r="F1822" s="543"/>
      <c r="G1822" s="543"/>
      <c r="H1822" s="543"/>
      <c r="I1822" s="226" t="s">
        <v>490</v>
      </c>
      <c r="J1822" s="216"/>
      <c r="K1822" s="221" t="s">
        <v>127</v>
      </c>
      <c r="L1822" s="227">
        <v>0</v>
      </c>
      <c r="M1822" s="227">
        <v>0</v>
      </c>
      <c r="N1822" s="35">
        <v>32.253</v>
      </c>
      <c r="O1822" s="35">
        <v>34.287999999999997</v>
      </c>
      <c r="P1822" s="35"/>
      <c r="Q1822" s="36">
        <f t="shared" si="808"/>
        <v>66.540999999999997</v>
      </c>
      <c r="R1822" s="225"/>
      <c r="S1822" s="6"/>
      <c r="T1822" s="6"/>
      <c r="U1822" s="6"/>
      <c r="V1822" s="6"/>
      <c r="W1822" s="6"/>
      <c r="X1822" s="6"/>
    </row>
    <row r="1823" spans="1:24" s="5" customFormat="1" ht="25.5">
      <c r="A1823" s="496"/>
      <c r="B1823" s="480"/>
      <c r="C1823" s="480"/>
      <c r="D1823" s="480"/>
      <c r="E1823" s="480"/>
      <c r="F1823" s="543"/>
      <c r="G1823" s="543"/>
      <c r="H1823" s="543"/>
      <c r="I1823" s="229" t="s">
        <v>123</v>
      </c>
      <c r="J1823" s="216"/>
      <c r="K1823" s="220" t="s">
        <v>40</v>
      </c>
      <c r="L1823" s="36">
        <f>L1824</f>
        <v>0</v>
      </c>
      <c r="M1823" s="36">
        <f t="shared" ref="M1823" si="821">M1824</f>
        <v>0</v>
      </c>
      <c r="N1823" s="36">
        <f>N1824</f>
        <v>1.5</v>
      </c>
      <c r="O1823" s="36">
        <f t="shared" ref="O1823" si="822">O1824</f>
        <v>2</v>
      </c>
      <c r="P1823" s="36"/>
      <c r="Q1823" s="36">
        <f t="shared" si="808"/>
        <v>3.5</v>
      </c>
      <c r="R1823" s="225"/>
      <c r="S1823" s="6"/>
      <c r="T1823" s="6"/>
      <c r="U1823" s="6"/>
      <c r="V1823" s="6"/>
      <c r="W1823" s="6"/>
      <c r="X1823" s="6"/>
    </row>
    <row r="1824" spans="1:24" s="5" customFormat="1">
      <c r="A1824" s="496"/>
      <c r="B1824" s="480"/>
      <c r="C1824" s="480"/>
      <c r="D1824" s="480"/>
      <c r="E1824" s="480"/>
      <c r="F1824" s="543"/>
      <c r="G1824" s="543"/>
      <c r="H1824" s="543"/>
      <c r="I1824" s="226" t="s">
        <v>16</v>
      </c>
      <c r="J1824" s="216"/>
      <c r="K1824" s="221" t="s">
        <v>12</v>
      </c>
      <c r="L1824" s="227">
        <v>0</v>
      </c>
      <c r="M1824" s="227">
        <v>0</v>
      </c>
      <c r="N1824" s="227">
        <v>1.5</v>
      </c>
      <c r="O1824" s="227">
        <v>2</v>
      </c>
      <c r="P1824" s="227"/>
      <c r="Q1824" s="36">
        <f t="shared" si="808"/>
        <v>3.5</v>
      </c>
      <c r="R1824" s="225"/>
      <c r="S1824" s="6"/>
      <c r="T1824" s="6"/>
      <c r="U1824" s="6"/>
      <c r="V1824" s="6"/>
      <c r="W1824" s="6"/>
      <c r="X1824" s="6"/>
    </row>
    <row r="1825" spans="1:24" s="5" customFormat="1" ht="25.5">
      <c r="A1825" s="496"/>
      <c r="B1825" s="480"/>
      <c r="C1825" s="480"/>
      <c r="D1825" s="480"/>
      <c r="E1825" s="480"/>
      <c r="F1825" s="543"/>
      <c r="G1825" s="543"/>
      <c r="H1825" s="543"/>
      <c r="I1825" s="229" t="s">
        <v>124</v>
      </c>
      <c r="J1825" s="216"/>
      <c r="K1825" s="220" t="s">
        <v>11</v>
      </c>
      <c r="L1825" s="36">
        <f>L1826</f>
        <v>0</v>
      </c>
      <c r="M1825" s="36">
        <f t="shared" ref="M1825" si="823">M1826</f>
        <v>0</v>
      </c>
      <c r="N1825" s="36">
        <f>N1826</f>
        <v>0.5</v>
      </c>
      <c r="O1825" s="36">
        <f t="shared" ref="O1825" si="824">O1826</f>
        <v>1</v>
      </c>
      <c r="P1825" s="36"/>
      <c r="Q1825" s="36">
        <f>N1825+M1825+L1825+O1825</f>
        <v>1.5</v>
      </c>
      <c r="R1825" s="225"/>
      <c r="S1825" s="6"/>
      <c r="T1825" s="6"/>
      <c r="U1825" s="6"/>
      <c r="V1825" s="6"/>
      <c r="W1825" s="6"/>
      <c r="X1825" s="6"/>
    </row>
    <row r="1826" spans="1:24" s="5" customFormat="1">
      <c r="A1826" s="496"/>
      <c r="B1826" s="480"/>
      <c r="C1826" s="480"/>
      <c r="D1826" s="480"/>
      <c r="E1826" s="480"/>
      <c r="F1826" s="543"/>
      <c r="G1826" s="543"/>
      <c r="H1826" s="543"/>
      <c r="I1826" s="226" t="s">
        <v>16</v>
      </c>
      <c r="J1826" s="216"/>
      <c r="K1826" s="221" t="s">
        <v>12</v>
      </c>
      <c r="L1826" s="227">
        <v>0</v>
      </c>
      <c r="M1826" s="227">
        <v>0</v>
      </c>
      <c r="N1826" s="35">
        <v>0.5</v>
      </c>
      <c r="O1826" s="35">
        <v>1</v>
      </c>
      <c r="P1826" s="35"/>
      <c r="Q1826" s="36">
        <f>N1826+M1826+L1826+O1826</f>
        <v>1.5</v>
      </c>
      <c r="R1826" s="225"/>
      <c r="S1826" s="6"/>
      <c r="T1826" s="6"/>
      <c r="U1826" s="6"/>
      <c r="V1826" s="6"/>
      <c r="W1826" s="6"/>
      <c r="X1826" s="6"/>
    </row>
    <row r="1827" spans="1:24" s="5" customFormat="1" ht="25.5">
      <c r="A1827" s="496"/>
      <c r="B1827" s="480"/>
      <c r="C1827" s="480"/>
      <c r="D1827" s="480"/>
      <c r="E1827" s="480"/>
      <c r="F1827" s="543"/>
      <c r="G1827" s="543"/>
      <c r="H1827" s="543"/>
      <c r="I1827" s="229" t="s">
        <v>25</v>
      </c>
      <c r="J1827" s="216"/>
      <c r="K1827" s="220" t="s">
        <v>47</v>
      </c>
      <c r="L1827" s="36">
        <f>L1828</f>
        <v>0</v>
      </c>
      <c r="M1827" s="36">
        <f t="shared" ref="M1827" si="825">M1828</f>
        <v>0</v>
      </c>
      <c r="N1827" s="36">
        <f>N1828</f>
        <v>0.95499999999999996</v>
      </c>
      <c r="O1827" s="36">
        <f t="shared" ref="O1827" si="826">O1828</f>
        <v>1.4</v>
      </c>
      <c r="P1827" s="36"/>
      <c r="Q1827" s="36">
        <f t="shared" ref="Q1827:Q1890" si="827">N1827+M1827+L1827+O1827</f>
        <v>2.355</v>
      </c>
      <c r="R1827" s="225"/>
      <c r="S1827" s="6"/>
      <c r="T1827" s="6"/>
      <c r="U1827" s="6"/>
      <c r="V1827" s="6"/>
      <c r="W1827" s="6"/>
      <c r="X1827" s="6"/>
    </row>
    <row r="1828" spans="1:24" s="5" customFormat="1">
      <c r="A1828" s="498"/>
      <c r="B1828" s="480"/>
      <c r="C1828" s="480"/>
      <c r="D1828" s="480"/>
      <c r="E1828" s="480"/>
      <c r="F1828" s="543"/>
      <c r="G1828" s="543"/>
      <c r="H1828" s="543"/>
      <c r="I1828" s="226" t="s">
        <v>16</v>
      </c>
      <c r="J1828" s="216"/>
      <c r="K1828" s="221" t="s">
        <v>12</v>
      </c>
      <c r="L1828" s="227">
        <v>0</v>
      </c>
      <c r="M1828" s="227">
        <v>0</v>
      </c>
      <c r="N1828" s="227">
        <v>0.95499999999999996</v>
      </c>
      <c r="O1828" s="227">
        <v>1.4</v>
      </c>
      <c r="P1828" s="227"/>
      <c r="Q1828" s="36">
        <f t="shared" si="827"/>
        <v>2.355</v>
      </c>
      <c r="R1828" s="225"/>
      <c r="S1828" s="6"/>
      <c r="T1828" s="6"/>
      <c r="U1828" s="6"/>
      <c r="V1828" s="6"/>
      <c r="W1828" s="6"/>
      <c r="X1828" s="6"/>
    </row>
    <row r="1829" spans="1:24" s="5" customFormat="1" ht="12.75" customHeight="1">
      <c r="A1829" s="495">
        <v>5</v>
      </c>
      <c r="B1829" s="479" t="s">
        <v>491</v>
      </c>
      <c r="C1829" s="480"/>
      <c r="D1829" s="480"/>
      <c r="E1829" s="480"/>
      <c r="F1829" s="543"/>
      <c r="G1829" s="543"/>
      <c r="H1829" s="543"/>
      <c r="I1829" s="201" t="s">
        <v>13</v>
      </c>
      <c r="J1829" s="495">
        <v>124</v>
      </c>
      <c r="K1829" s="10"/>
      <c r="L1829" s="15">
        <f>L1830+L1834+L1836+L1838</f>
        <v>0</v>
      </c>
      <c r="M1829" s="15">
        <f t="shared" ref="M1829" si="828">M1830+M1834+M1836+M1838</f>
        <v>0</v>
      </c>
      <c r="N1829" s="15">
        <f t="shared" ref="N1829" si="829">N1830+N1834+N1836+N1838</f>
        <v>45.414999999999999</v>
      </c>
      <c r="O1829" s="15">
        <f t="shared" ref="O1829" si="830">O1830+O1834+O1836+O1838</f>
        <v>59.89</v>
      </c>
      <c r="P1829" s="15"/>
      <c r="Q1829" s="15">
        <f t="shared" si="827"/>
        <v>105.30500000000001</v>
      </c>
      <c r="R1829" s="225"/>
      <c r="S1829" s="6"/>
      <c r="T1829" s="6"/>
      <c r="U1829" s="6"/>
      <c r="V1829" s="6"/>
      <c r="W1829" s="6"/>
      <c r="X1829" s="6"/>
    </row>
    <row r="1830" spans="1:24" s="5" customFormat="1" ht="51">
      <c r="A1830" s="496"/>
      <c r="B1830" s="480"/>
      <c r="C1830" s="480"/>
      <c r="D1830" s="480"/>
      <c r="E1830" s="480"/>
      <c r="F1830" s="543"/>
      <c r="G1830" s="543"/>
      <c r="H1830" s="543"/>
      <c r="I1830" s="229" t="s">
        <v>121</v>
      </c>
      <c r="J1830" s="496"/>
      <c r="K1830" s="220" t="s">
        <v>10</v>
      </c>
      <c r="L1830" s="68">
        <f>L1831+L1832+L1833</f>
        <v>0</v>
      </c>
      <c r="M1830" s="68">
        <f t="shared" ref="M1830" si="831">M1831+M1832+M1833</f>
        <v>0</v>
      </c>
      <c r="N1830" s="68">
        <f>N1831+N1832+N1833</f>
        <v>43.965000000000003</v>
      </c>
      <c r="O1830" s="68">
        <f t="shared" ref="O1830" si="832">O1831+O1832+O1833</f>
        <v>52.54</v>
      </c>
      <c r="P1830" s="68"/>
      <c r="Q1830" s="36">
        <f t="shared" si="827"/>
        <v>96.504999999999995</v>
      </c>
      <c r="R1830" s="225"/>
      <c r="S1830" s="6"/>
      <c r="T1830" s="6"/>
      <c r="U1830" s="6"/>
      <c r="V1830" s="6"/>
      <c r="W1830" s="6"/>
      <c r="X1830" s="6"/>
    </row>
    <row r="1831" spans="1:24" s="5" customFormat="1" ht="25.5">
      <c r="A1831" s="496"/>
      <c r="B1831" s="480"/>
      <c r="C1831" s="480"/>
      <c r="D1831" s="480"/>
      <c r="E1831" s="480"/>
      <c r="F1831" s="543"/>
      <c r="G1831" s="543"/>
      <c r="H1831" s="543"/>
      <c r="I1831" s="226" t="s">
        <v>114</v>
      </c>
      <c r="J1831" s="496"/>
      <c r="K1831" s="221" t="s">
        <v>11</v>
      </c>
      <c r="L1831" s="35">
        <v>0</v>
      </c>
      <c r="M1831" s="35">
        <v>0</v>
      </c>
      <c r="N1831" s="35">
        <v>0</v>
      </c>
      <c r="O1831" s="35">
        <v>0.11600000000000001</v>
      </c>
      <c r="P1831" s="35"/>
      <c r="Q1831" s="36">
        <f t="shared" si="827"/>
        <v>0.11600000000000001</v>
      </c>
      <c r="R1831" s="225"/>
      <c r="S1831" s="6"/>
      <c r="T1831" s="6"/>
      <c r="U1831" s="6"/>
      <c r="V1831" s="6"/>
      <c r="W1831" s="6"/>
      <c r="X1831" s="6"/>
    </row>
    <row r="1832" spans="1:24" s="5" customFormat="1">
      <c r="A1832" s="496"/>
      <c r="B1832" s="480"/>
      <c r="C1832" s="480"/>
      <c r="D1832" s="480"/>
      <c r="E1832" s="480"/>
      <c r="F1832" s="543"/>
      <c r="G1832" s="543"/>
      <c r="H1832" s="543"/>
      <c r="I1832" s="226" t="s">
        <v>16</v>
      </c>
      <c r="J1832" s="496"/>
      <c r="K1832" s="221" t="s">
        <v>12</v>
      </c>
      <c r="L1832" s="35">
        <v>0</v>
      </c>
      <c r="M1832" s="35">
        <v>0</v>
      </c>
      <c r="N1832" s="227">
        <v>15.875</v>
      </c>
      <c r="O1832" s="227">
        <v>10.914999999999999</v>
      </c>
      <c r="P1832" s="227"/>
      <c r="Q1832" s="36">
        <f t="shared" si="827"/>
        <v>26.79</v>
      </c>
      <c r="R1832" s="225"/>
      <c r="S1832" s="6"/>
      <c r="T1832" s="6"/>
      <c r="U1832" s="6"/>
      <c r="V1832" s="6"/>
      <c r="W1832" s="6"/>
      <c r="X1832" s="6"/>
    </row>
    <row r="1833" spans="1:24" s="5" customFormat="1" ht="25.5">
      <c r="A1833" s="496"/>
      <c r="B1833" s="480"/>
      <c r="C1833" s="480"/>
      <c r="D1833" s="480"/>
      <c r="E1833" s="480"/>
      <c r="F1833" s="543"/>
      <c r="G1833" s="543"/>
      <c r="H1833" s="543"/>
      <c r="I1833" s="226" t="s">
        <v>490</v>
      </c>
      <c r="J1833" s="496"/>
      <c r="K1833" s="221" t="s">
        <v>127</v>
      </c>
      <c r="L1833" s="35">
        <v>0</v>
      </c>
      <c r="M1833" s="35">
        <v>0</v>
      </c>
      <c r="N1833" s="227">
        <v>28.09</v>
      </c>
      <c r="O1833" s="227">
        <v>41.509</v>
      </c>
      <c r="P1833" s="227"/>
      <c r="Q1833" s="36">
        <f t="shared" si="827"/>
        <v>69.599000000000004</v>
      </c>
      <c r="R1833" s="225"/>
      <c r="S1833" s="6"/>
      <c r="T1833" s="6"/>
      <c r="U1833" s="6"/>
      <c r="V1833" s="6"/>
      <c r="W1833" s="6"/>
      <c r="X1833" s="6"/>
    </row>
    <row r="1834" spans="1:24" s="5" customFormat="1" ht="25.5">
      <c r="A1834" s="496"/>
      <c r="B1834" s="480"/>
      <c r="C1834" s="480"/>
      <c r="D1834" s="480"/>
      <c r="E1834" s="480"/>
      <c r="F1834" s="543"/>
      <c r="G1834" s="543"/>
      <c r="H1834" s="543"/>
      <c r="I1834" s="229" t="s">
        <v>123</v>
      </c>
      <c r="J1834" s="496"/>
      <c r="K1834" s="220" t="s">
        <v>40</v>
      </c>
      <c r="L1834" s="36">
        <f>L1835</f>
        <v>0</v>
      </c>
      <c r="M1834" s="36">
        <f t="shared" ref="M1834" si="833">M1835</f>
        <v>0</v>
      </c>
      <c r="N1834" s="36">
        <f t="shared" ref="N1834" si="834">N1835</f>
        <v>0.89400000000000002</v>
      </c>
      <c r="O1834" s="36">
        <f t="shared" ref="O1834" si="835">O1835</f>
        <v>2</v>
      </c>
      <c r="P1834" s="36"/>
      <c r="Q1834" s="36">
        <f t="shared" si="827"/>
        <v>2.8940000000000001</v>
      </c>
      <c r="R1834" s="225"/>
      <c r="S1834" s="6"/>
      <c r="T1834" s="6"/>
      <c r="U1834" s="6"/>
      <c r="V1834" s="6"/>
      <c r="W1834" s="6"/>
      <c r="X1834" s="6"/>
    </row>
    <row r="1835" spans="1:24" s="5" customFormat="1">
      <c r="A1835" s="496"/>
      <c r="B1835" s="480"/>
      <c r="C1835" s="480"/>
      <c r="D1835" s="480"/>
      <c r="E1835" s="480"/>
      <c r="F1835" s="543"/>
      <c r="G1835" s="543"/>
      <c r="H1835" s="543"/>
      <c r="I1835" s="226" t="s">
        <v>16</v>
      </c>
      <c r="J1835" s="496"/>
      <c r="K1835" s="221" t="s">
        <v>12</v>
      </c>
      <c r="L1835" s="35">
        <v>0</v>
      </c>
      <c r="M1835" s="35">
        <v>0</v>
      </c>
      <c r="N1835" s="227">
        <v>0.89400000000000002</v>
      </c>
      <c r="O1835" s="227">
        <v>2</v>
      </c>
      <c r="P1835" s="227"/>
      <c r="Q1835" s="36">
        <f t="shared" si="827"/>
        <v>2.8940000000000001</v>
      </c>
      <c r="R1835" s="225"/>
      <c r="S1835" s="6"/>
      <c r="T1835" s="6"/>
      <c r="U1835" s="6"/>
      <c r="V1835" s="6"/>
      <c r="W1835" s="6"/>
      <c r="X1835" s="6"/>
    </row>
    <row r="1836" spans="1:24" s="5" customFormat="1" ht="25.5">
      <c r="A1836" s="496"/>
      <c r="B1836" s="480"/>
      <c r="C1836" s="480"/>
      <c r="D1836" s="480"/>
      <c r="E1836" s="480"/>
      <c r="F1836" s="543"/>
      <c r="G1836" s="543"/>
      <c r="H1836" s="543"/>
      <c r="I1836" s="229" t="s">
        <v>124</v>
      </c>
      <c r="J1836" s="496"/>
      <c r="K1836" s="220" t="s">
        <v>11</v>
      </c>
      <c r="L1836" s="36">
        <f>L1837</f>
        <v>0</v>
      </c>
      <c r="M1836" s="36">
        <f t="shared" ref="M1836" si="836">M1837</f>
        <v>0</v>
      </c>
      <c r="N1836" s="36">
        <f t="shared" ref="N1836" si="837">N1837</f>
        <v>0</v>
      </c>
      <c r="O1836" s="36">
        <f t="shared" ref="O1836" si="838">O1837</f>
        <v>5</v>
      </c>
      <c r="P1836" s="36"/>
      <c r="Q1836" s="36">
        <f t="shared" si="827"/>
        <v>5</v>
      </c>
      <c r="R1836" s="225"/>
      <c r="S1836" s="6"/>
      <c r="T1836" s="6"/>
      <c r="U1836" s="6"/>
      <c r="V1836" s="6"/>
      <c r="W1836" s="6"/>
      <c r="X1836" s="6"/>
    </row>
    <row r="1837" spans="1:24" s="5" customFormat="1">
      <c r="A1837" s="496"/>
      <c r="B1837" s="480"/>
      <c r="C1837" s="480"/>
      <c r="D1837" s="480"/>
      <c r="E1837" s="480"/>
      <c r="F1837" s="543"/>
      <c r="G1837" s="543"/>
      <c r="H1837" s="543"/>
      <c r="I1837" s="226" t="s">
        <v>16</v>
      </c>
      <c r="J1837" s="496"/>
      <c r="K1837" s="221" t="s">
        <v>12</v>
      </c>
      <c r="L1837" s="35">
        <v>0</v>
      </c>
      <c r="M1837" s="35">
        <v>0</v>
      </c>
      <c r="N1837" s="227">
        <v>0</v>
      </c>
      <c r="O1837" s="227">
        <v>5</v>
      </c>
      <c r="P1837" s="227"/>
      <c r="Q1837" s="36">
        <f t="shared" si="827"/>
        <v>5</v>
      </c>
      <c r="R1837" s="225"/>
      <c r="S1837" s="6"/>
      <c r="T1837" s="6"/>
      <c r="U1837" s="6"/>
      <c r="V1837" s="6"/>
      <c r="W1837" s="6"/>
      <c r="X1837" s="6"/>
    </row>
    <row r="1838" spans="1:24" s="5" customFormat="1" ht="25.5">
      <c r="A1838" s="496"/>
      <c r="B1838" s="480"/>
      <c r="C1838" s="480"/>
      <c r="D1838" s="480"/>
      <c r="E1838" s="480"/>
      <c r="F1838" s="543"/>
      <c r="G1838" s="543"/>
      <c r="H1838" s="543"/>
      <c r="I1838" s="229" t="s">
        <v>25</v>
      </c>
      <c r="J1838" s="496"/>
      <c r="K1838" s="220" t="s">
        <v>47</v>
      </c>
      <c r="L1838" s="36">
        <f>L1839</f>
        <v>0</v>
      </c>
      <c r="M1838" s="36">
        <f t="shared" ref="M1838" si="839">M1839</f>
        <v>0</v>
      </c>
      <c r="N1838" s="36">
        <f>N1839</f>
        <v>0.55600000000000005</v>
      </c>
      <c r="O1838" s="36">
        <f t="shared" ref="O1838" si="840">O1839</f>
        <v>0.35</v>
      </c>
      <c r="P1838" s="36"/>
      <c r="Q1838" s="36">
        <f t="shared" si="827"/>
        <v>0.90600000000000003</v>
      </c>
      <c r="R1838" s="225"/>
      <c r="S1838" s="6"/>
      <c r="T1838" s="6"/>
      <c r="U1838" s="6"/>
      <c r="V1838" s="6"/>
      <c r="W1838" s="6"/>
      <c r="X1838" s="6"/>
    </row>
    <row r="1839" spans="1:24" s="5" customFormat="1">
      <c r="A1839" s="496"/>
      <c r="B1839" s="480"/>
      <c r="C1839" s="480"/>
      <c r="D1839" s="480"/>
      <c r="E1839" s="480"/>
      <c r="F1839" s="543"/>
      <c r="G1839" s="543"/>
      <c r="H1839" s="543"/>
      <c r="I1839" s="226" t="s">
        <v>16</v>
      </c>
      <c r="J1839" s="496"/>
      <c r="K1839" s="221" t="s">
        <v>12</v>
      </c>
      <c r="L1839" s="35">
        <v>0</v>
      </c>
      <c r="M1839" s="35">
        <v>0</v>
      </c>
      <c r="N1839" s="35">
        <v>0.55600000000000005</v>
      </c>
      <c r="O1839" s="35">
        <v>0.35</v>
      </c>
      <c r="P1839" s="35"/>
      <c r="Q1839" s="36">
        <f t="shared" si="827"/>
        <v>0.90600000000000003</v>
      </c>
      <c r="R1839" s="225"/>
      <c r="S1839" s="6"/>
      <c r="T1839" s="6"/>
      <c r="U1839" s="6"/>
      <c r="V1839" s="6"/>
      <c r="W1839" s="6"/>
      <c r="X1839" s="6"/>
    </row>
    <row r="1840" spans="1:24" s="5" customFormat="1" ht="12.75" customHeight="1">
      <c r="A1840" s="497">
        <v>6</v>
      </c>
      <c r="B1840" s="516" t="s">
        <v>492</v>
      </c>
      <c r="C1840" s="480"/>
      <c r="D1840" s="480"/>
      <c r="E1840" s="480"/>
      <c r="F1840" s="543"/>
      <c r="G1840" s="543"/>
      <c r="H1840" s="543"/>
      <c r="I1840" s="201" t="s">
        <v>13</v>
      </c>
      <c r="J1840" s="495">
        <v>124</v>
      </c>
      <c r="K1840" s="10"/>
      <c r="L1840" s="15">
        <f>L1841+L1845+L1847+L1849</f>
        <v>0</v>
      </c>
      <c r="M1840" s="15">
        <f t="shared" ref="M1840" si="841">M1841+M1845+M1847+M1849</f>
        <v>0</v>
      </c>
      <c r="N1840" s="15">
        <f>N1841+N1845+N1847+N1849</f>
        <v>70.777000000000015</v>
      </c>
      <c r="O1840" s="15">
        <f t="shared" ref="O1840" si="842">O1841+O1845+O1847+O1849</f>
        <v>69.643000000000001</v>
      </c>
      <c r="P1840" s="15"/>
      <c r="Q1840" s="15">
        <f t="shared" si="827"/>
        <v>140.42000000000002</v>
      </c>
      <c r="R1840" s="225"/>
      <c r="S1840" s="6"/>
      <c r="T1840" s="6"/>
      <c r="U1840" s="6"/>
      <c r="V1840" s="6"/>
      <c r="W1840" s="6"/>
      <c r="X1840" s="6"/>
    </row>
    <row r="1841" spans="1:24" s="5" customFormat="1" ht="51">
      <c r="A1841" s="497"/>
      <c r="B1841" s="516"/>
      <c r="C1841" s="480"/>
      <c r="D1841" s="480"/>
      <c r="E1841" s="480"/>
      <c r="F1841" s="543"/>
      <c r="G1841" s="543"/>
      <c r="H1841" s="543"/>
      <c r="I1841" s="229" t="s">
        <v>121</v>
      </c>
      <c r="J1841" s="496"/>
      <c r="K1841" s="220" t="s">
        <v>10</v>
      </c>
      <c r="L1841" s="68">
        <f>L1842+L1843+L1844</f>
        <v>0</v>
      </c>
      <c r="M1841" s="68">
        <f t="shared" ref="M1841" si="843">M1842+M1843+M1844</f>
        <v>0</v>
      </c>
      <c r="N1841" s="68">
        <f t="shared" ref="N1841" si="844">N1842+N1843+N1844</f>
        <v>57.043000000000006</v>
      </c>
      <c r="O1841" s="68">
        <f t="shared" ref="O1841" si="845">O1842+O1843+O1844</f>
        <v>56.021999999999998</v>
      </c>
      <c r="P1841" s="68"/>
      <c r="Q1841" s="36">
        <f t="shared" si="827"/>
        <v>113.065</v>
      </c>
      <c r="R1841" s="225"/>
      <c r="S1841" s="6"/>
      <c r="T1841" s="6"/>
      <c r="U1841" s="6"/>
      <c r="V1841" s="6"/>
      <c r="W1841" s="6"/>
      <c r="X1841" s="6"/>
    </row>
    <row r="1842" spans="1:24" s="5" customFormat="1" ht="25.5">
      <c r="A1842" s="497"/>
      <c r="B1842" s="516"/>
      <c r="C1842" s="480"/>
      <c r="D1842" s="480"/>
      <c r="E1842" s="480"/>
      <c r="F1842" s="543"/>
      <c r="G1842" s="543"/>
      <c r="H1842" s="543"/>
      <c r="I1842" s="226" t="s">
        <v>114</v>
      </c>
      <c r="J1842" s="496"/>
      <c r="K1842" s="221" t="s">
        <v>11</v>
      </c>
      <c r="L1842" s="227">
        <v>0</v>
      </c>
      <c r="M1842" s="227">
        <v>0</v>
      </c>
      <c r="N1842" s="227">
        <v>0</v>
      </c>
      <c r="O1842" s="227">
        <v>9.8000000000000004E-2</v>
      </c>
      <c r="P1842" s="227"/>
      <c r="Q1842" s="36">
        <f t="shared" si="827"/>
        <v>9.8000000000000004E-2</v>
      </c>
      <c r="R1842" s="225"/>
      <c r="S1842" s="6"/>
      <c r="T1842" s="6"/>
      <c r="U1842" s="6"/>
      <c r="V1842" s="6"/>
      <c r="W1842" s="6"/>
      <c r="X1842" s="6"/>
    </row>
    <row r="1843" spans="1:24" s="5" customFormat="1">
      <c r="A1843" s="497"/>
      <c r="B1843" s="516"/>
      <c r="C1843" s="480"/>
      <c r="D1843" s="480"/>
      <c r="E1843" s="480"/>
      <c r="F1843" s="543"/>
      <c r="G1843" s="543"/>
      <c r="H1843" s="543"/>
      <c r="I1843" s="226" t="s">
        <v>16</v>
      </c>
      <c r="J1843" s="496"/>
      <c r="K1843" s="221" t="s">
        <v>12</v>
      </c>
      <c r="L1843" s="227">
        <v>0</v>
      </c>
      <c r="M1843" s="227">
        <v>0</v>
      </c>
      <c r="N1843" s="227">
        <v>42.697000000000003</v>
      </c>
      <c r="O1843" s="227">
        <v>43.844000000000001</v>
      </c>
      <c r="P1843" s="227"/>
      <c r="Q1843" s="36">
        <f t="shared" si="827"/>
        <v>86.540999999999997</v>
      </c>
      <c r="R1843" s="225"/>
      <c r="S1843" s="6"/>
      <c r="T1843" s="6"/>
      <c r="U1843" s="6"/>
      <c r="V1843" s="6"/>
      <c r="W1843" s="6"/>
      <c r="X1843" s="6"/>
    </row>
    <row r="1844" spans="1:24" s="5" customFormat="1" ht="25.5">
      <c r="A1844" s="497"/>
      <c r="B1844" s="516"/>
      <c r="C1844" s="480"/>
      <c r="D1844" s="480"/>
      <c r="E1844" s="480"/>
      <c r="F1844" s="543"/>
      <c r="G1844" s="543"/>
      <c r="H1844" s="543"/>
      <c r="I1844" s="226" t="s">
        <v>490</v>
      </c>
      <c r="J1844" s="496"/>
      <c r="K1844" s="221" t="s">
        <v>127</v>
      </c>
      <c r="L1844" s="227">
        <v>0</v>
      </c>
      <c r="M1844" s="227">
        <v>0</v>
      </c>
      <c r="N1844" s="227">
        <v>14.346</v>
      </c>
      <c r="O1844" s="227">
        <v>12.08</v>
      </c>
      <c r="P1844" s="227"/>
      <c r="Q1844" s="36">
        <f t="shared" si="827"/>
        <v>26.426000000000002</v>
      </c>
      <c r="R1844" s="225"/>
      <c r="S1844" s="6"/>
      <c r="T1844" s="6"/>
      <c r="U1844" s="6"/>
      <c r="V1844" s="6"/>
      <c r="W1844" s="6"/>
      <c r="X1844" s="6"/>
    </row>
    <row r="1845" spans="1:24" s="5" customFormat="1" ht="25.5">
      <c r="A1845" s="497"/>
      <c r="B1845" s="516"/>
      <c r="C1845" s="480"/>
      <c r="D1845" s="480"/>
      <c r="E1845" s="480"/>
      <c r="F1845" s="543"/>
      <c r="G1845" s="543"/>
      <c r="H1845" s="543"/>
      <c r="I1845" s="229" t="s">
        <v>123</v>
      </c>
      <c r="J1845" s="496"/>
      <c r="K1845" s="220" t="s">
        <v>40</v>
      </c>
      <c r="L1845" s="36">
        <f>L1846</f>
        <v>0</v>
      </c>
      <c r="M1845" s="36">
        <f t="shared" ref="M1845" si="846">M1846</f>
        <v>0</v>
      </c>
      <c r="N1845" s="36">
        <f t="shared" ref="N1845" si="847">N1846</f>
        <v>11.061</v>
      </c>
      <c r="O1845" s="36">
        <f t="shared" ref="O1845" si="848">O1846</f>
        <v>8.9209999999999994</v>
      </c>
      <c r="P1845" s="36"/>
      <c r="Q1845" s="36">
        <f t="shared" si="827"/>
        <v>19.981999999999999</v>
      </c>
      <c r="R1845" s="225"/>
      <c r="S1845" s="6"/>
      <c r="T1845" s="6"/>
      <c r="U1845" s="6"/>
      <c r="V1845" s="6"/>
      <c r="W1845" s="6"/>
      <c r="X1845" s="6"/>
    </row>
    <row r="1846" spans="1:24" s="5" customFormat="1">
      <c r="A1846" s="497"/>
      <c r="B1846" s="516"/>
      <c r="C1846" s="480"/>
      <c r="D1846" s="480"/>
      <c r="E1846" s="480"/>
      <c r="F1846" s="543"/>
      <c r="G1846" s="543"/>
      <c r="H1846" s="543"/>
      <c r="I1846" s="226" t="s">
        <v>16</v>
      </c>
      <c r="J1846" s="496"/>
      <c r="K1846" s="221" t="s">
        <v>12</v>
      </c>
      <c r="L1846" s="227">
        <v>0</v>
      </c>
      <c r="M1846" s="227">
        <v>0</v>
      </c>
      <c r="N1846" s="35">
        <v>11.061</v>
      </c>
      <c r="O1846" s="35">
        <v>8.9209999999999994</v>
      </c>
      <c r="P1846" s="35"/>
      <c r="Q1846" s="36">
        <f t="shared" si="827"/>
        <v>19.981999999999999</v>
      </c>
      <c r="R1846" s="225"/>
      <c r="S1846" s="6"/>
      <c r="T1846" s="6"/>
      <c r="U1846" s="6"/>
      <c r="V1846" s="6"/>
      <c r="W1846" s="6"/>
      <c r="X1846" s="6"/>
    </row>
    <row r="1847" spans="1:24" s="5" customFormat="1" ht="25.5">
      <c r="A1847" s="497"/>
      <c r="B1847" s="516"/>
      <c r="C1847" s="480"/>
      <c r="D1847" s="480"/>
      <c r="E1847" s="480"/>
      <c r="F1847" s="543"/>
      <c r="G1847" s="543"/>
      <c r="H1847" s="543"/>
      <c r="I1847" s="229" t="s">
        <v>124</v>
      </c>
      <c r="J1847" s="496"/>
      <c r="K1847" s="220" t="s">
        <v>11</v>
      </c>
      <c r="L1847" s="36">
        <f>L1848</f>
        <v>0</v>
      </c>
      <c r="M1847" s="36">
        <f t="shared" ref="M1847" si="849">M1848</f>
        <v>0</v>
      </c>
      <c r="N1847" s="36">
        <f t="shared" ref="N1847" si="850">N1848</f>
        <v>0.5</v>
      </c>
      <c r="O1847" s="36">
        <f t="shared" ref="O1847" si="851">O1848</f>
        <v>1</v>
      </c>
      <c r="P1847" s="36"/>
      <c r="Q1847" s="36">
        <f t="shared" si="827"/>
        <v>1.5</v>
      </c>
      <c r="R1847" s="225"/>
      <c r="S1847" s="6"/>
      <c r="T1847" s="6"/>
      <c r="U1847" s="6"/>
      <c r="V1847" s="6"/>
      <c r="W1847" s="6"/>
      <c r="X1847" s="6"/>
    </row>
    <row r="1848" spans="1:24" s="5" customFormat="1">
      <c r="A1848" s="497"/>
      <c r="B1848" s="516"/>
      <c r="C1848" s="480"/>
      <c r="D1848" s="480"/>
      <c r="E1848" s="480"/>
      <c r="F1848" s="543"/>
      <c r="G1848" s="543"/>
      <c r="H1848" s="543"/>
      <c r="I1848" s="226" t="s">
        <v>16</v>
      </c>
      <c r="J1848" s="496"/>
      <c r="K1848" s="221" t="s">
        <v>12</v>
      </c>
      <c r="L1848" s="227">
        <v>0</v>
      </c>
      <c r="M1848" s="227">
        <v>0</v>
      </c>
      <c r="N1848" s="227">
        <v>0.5</v>
      </c>
      <c r="O1848" s="227">
        <v>1</v>
      </c>
      <c r="P1848" s="227"/>
      <c r="Q1848" s="36">
        <f t="shared" si="827"/>
        <v>1.5</v>
      </c>
      <c r="R1848" s="225"/>
      <c r="S1848" s="6"/>
      <c r="T1848" s="6"/>
      <c r="U1848" s="6"/>
      <c r="V1848" s="6"/>
      <c r="W1848" s="6"/>
      <c r="X1848" s="6"/>
    </row>
    <row r="1849" spans="1:24" s="5" customFormat="1" ht="25.5">
      <c r="A1849" s="497"/>
      <c r="B1849" s="516"/>
      <c r="C1849" s="480"/>
      <c r="D1849" s="480"/>
      <c r="E1849" s="480"/>
      <c r="F1849" s="543"/>
      <c r="G1849" s="543"/>
      <c r="H1849" s="543"/>
      <c r="I1849" s="229" t="s">
        <v>25</v>
      </c>
      <c r="J1849" s="496"/>
      <c r="K1849" s="220" t="s">
        <v>47</v>
      </c>
      <c r="L1849" s="36">
        <f>L1850</f>
        <v>0</v>
      </c>
      <c r="M1849" s="36">
        <f t="shared" ref="M1849" si="852">M1850</f>
        <v>0</v>
      </c>
      <c r="N1849" s="36">
        <f t="shared" ref="N1849" si="853">N1850</f>
        <v>2.173</v>
      </c>
      <c r="O1849" s="36">
        <f t="shared" ref="O1849" si="854">O1850</f>
        <v>3.7</v>
      </c>
      <c r="P1849" s="36"/>
      <c r="Q1849" s="36">
        <f t="shared" si="827"/>
        <v>5.8730000000000002</v>
      </c>
      <c r="R1849" s="225"/>
      <c r="S1849" s="6"/>
      <c r="T1849" s="6"/>
      <c r="U1849" s="6"/>
      <c r="V1849" s="6"/>
      <c r="W1849" s="6"/>
      <c r="X1849" s="6"/>
    </row>
    <row r="1850" spans="1:24" s="5" customFormat="1">
      <c r="A1850" s="497"/>
      <c r="B1850" s="516"/>
      <c r="C1850" s="480"/>
      <c r="D1850" s="480"/>
      <c r="E1850" s="480"/>
      <c r="F1850" s="543"/>
      <c r="G1850" s="543"/>
      <c r="H1850" s="543"/>
      <c r="I1850" s="226" t="s">
        <v>16</v>
      </c>
      <c r="J1850" s="496"/>
      <c r="K1850" s="221" t="s">
        <v>12</v>
      </c>
      <c r="L1850" s="227">
        <v>0</v>
      </c>
      <c r="M1850" s="227">
        <v>0</v>
      </c>
      <c r="N1850" s="227">
        <v>2.173</v>
      </c>
      <c r="O1850" s="35">
        <v>3.7</v>
      </c>
      <c r="P1850" s="35"/>
      <c r="Q1850" s="36">
        <f t="shared" si="827"/>
        <v>5.8730000000000002</v>
      </c>
      <c r="R1850" s="225"/>
      <c r="S1850" s="6"/>
      <c r="T1850" s="6"/>
      <c r="U1850" s="6"/>
      <c r="V1850" s="6"/>
      <c r="W1850" s="6"/>
      <c r="X1850" s="6"/>
    </row>
    <row r="1851" spans="1:24" s="5" customFormat="1" ht="12.75" customHeight="1">
      <c r="A1851" s="495">
        <v>7</v>
      </c>
      <c r="B1851" s="479" t="s">
        <v>493</v>
      </c>
      <c r="C1851" s="480"/>
      <c r="D1851" s="480"/>
      <c r="E1851" s="480"/>
      <c r="F1851" s="543"/>
      <c r="G1851" s="543"/>
      <c r="H1851" s="543"/>
      <c r="I1851" s="201" t="s">
        <v>13</v>
      </c>
      <c r="J1851" s="495">
        <v>124</v>
      </c>
      <c r="K1851" s="10"/>
      <c r="L1851" s="15">
        <f>L1852+L1856+L1858+L1860</f>
        <v>0</v>
      </c>
      <c r="M1851" s="15">
        <f t="shared" ref="M1851" si="855">M1852+M1856+M1858+M1860</f>
        <v>0</v>
      </c>
      <c r="N1851" s="15">
        <f t="shared" ref="N1851" si="856">N1852+N1856+N1858+N1860</f>
        <v>84.924000000000007</v>
      </c>
      <c r="O1851" s="15">
        <f t="shared" ref="O1851" si="857">O1852+O1856+O1858+O1860</f>
        <v>102.06099999999999</v>
      </c>
      <c r="P1851" s="15"/>
      <c r="Q1851" s="15">
        <f t="shared" si="827"/>
        <v>186.98500000000001</v>
      </c>
      <c r="R1851" s="225"/>
      <c r="S1851" s="6"/>
      <c r="T1851" s="6"/>
      <c r="U1851" s="6"/>
      <c r="V1851" s="6"/>
      <c r="W1851" s="6"/>
      <c r="X1851" s="6"/>
    </row>
    <row r="1852" spans="1:24" s="5" customFormat="1" ht="51">
      <c r="A1852" s="496"/>
      <c r="B1852" s="480"/>
      <c r="C1852" s="480"/>
      <c r="D1852" s="480"/>
      <c r="E1852" s="480"/>
      <c r="F1852" s="543"/>
      <c r="G1852" s="543"/>
      <c r="H1852" s="543"/>
      <c r="I1852" s="229" t="s">
        <v>121</v>
      </c>
      <c r="J1852" s="496"/>
      <c r="K1852" s="220" t="s">
        <v>10</v>
      </c>
      <c r="L1852" s="68">
        <f>L1853+L1854+L1855</f>
        <v>0</v>
      </c>
      <c r="M1852" s="68">
        <f t="shared" ref="M1852" si="858">M1853+M1854+M1855</f>
        <v>0</v>
      </c>
      <c r="N1852" s="68">
        <f t="shared" ref="N1852" si="859">N1853+N1854+N1855</f>
        <v>76.936000000000007</v>
      </c>
      <c r="O1852" s="68">
        <f t="shared" ref="O1852" si="860">O1853+O1854+O1855</f>
        <v>75.460000000000008</v>
      </c>
      <c r="P1852" s="68"/>
      <c r="Q1852" s="36">
        <f t="shared" si="827"/>
        <v>152.39600000000002</v>
      </c>
      <c r="R1852" s="225"/>
      <c r="S1852" s="6"/>
      <c r="T1852" s="6"/>
      <c r="U1852" s="6"/>
      <c r="V1852" s="6"/>
      <c r="W1852" s="6"/>
      <c r="X1852" s="6"/>
    </row>
    <row r="1853" spans="1:24" s="5" customFormat="1" ht="25.5">
      <c r="A1853" s="496"/>
      <c r="B1853" s="480"/>
      <c r="C1853" s="480"/>
      <c r="D1853" s="480"/>
      <c r="E1853" s="480"/>
      <c r="F1853" s="543"/>
      <c r="G1853" s="543"/>
      <c r="H1853" s="543"/>
      <c r="I1853" s="226" t="s">
        <v>114</v>
      </c>
      <c r="J1853" s="496"/>
      <c r="K1853" s="221" t="s">
        <v>11</v>
      </c>
      <c r="L1853" s="35">
        <v>0</v>
      </c>
      <c r="M1853" s="35">
        <v>0</v>
      </c>
      <c r="N1853" s="35">
        <v>0</v>
      </c>
      <c r="O1853" s="35">
        <v>8.7999999999999995E-2</v>
      </c>
      <c r="P1853" s="35"/>
      <c r="Q1853" s="36">
        <f t="shared" si="827"/>
        <v>8.7999999999999995E-2</v>
      </c>
      <c r="R1853" s="225"/>
      <c r="S1853" s="6"/>
      <c r="T1853" s="6"/>
      <c r="U1853" s="6"/>
      <c r="V1853" s="6"/>
      <c r="W1853" s="6"/>
      <c r="X1853" s="6"/>
    </row>
    <row r="1854" spans="1:24" s="5" customFormat="1">
      <c r="A1854" s="496"/>
      <c r="B1854" s="480"/>
      <c r="C1854" s="480"/>
      <c r="D1854" s="480"/>
      <c r="E1854" s="480"/>
      <c r="F1854" s="543"/>
      <c r="G1854" s="543"/>
      <c r="H1854" s="543"/>
      <c r="I1854" s="226" t="s">
        <v>16</v>
      </c>
      <c r="J1854" s="496"/>
      <c r="K1854" s="221" t="s">
        <v>12</v>
      </c>
      <c r="L1854" s="35">
        <v>0</v>
      </c>
      <c r="M1854" s="35">
        <v>0</v>
      </c>
      <c r="N1854" s="227">
        <v>54.984000000000002</v>
      </c>
      <c r="O1854" s="227">
        <v>46.896999999999998</v>
      </c>
      <c r="P1854" s="227"/>
      <c r="Q1854" s="36">
        <f t="shared" si="827"/>
        <v>101.881</v>
      </c>
      <c r="R1854" s="225"/>
      <c r="S1854" s="6"/>
      <c r="T1854" s="6"/>
      <c r="U1854" s="6"/>
      <c r="V1854" s="6"/>
      <c r="W1854" s="6"/>
      <c r="X1854" s="6"/>
    </row>
    <row r="1855" spans="1:24" s="5" customFormat="1" ht="25.5">
      <c r="A1855" s="496"/>
      <c r="B1855" s="480"/>
      <c r="C1855" s="480"/>
      <c r="D1855" s="480"/>
      <c r="E1855" s="480"/>
      <c r="F1855" s="543"/>
      <c r="G1855" s="543"/>
      <c r="H1855" s="543"/>
      <c r="I1855" s="226" t="s">
        <v>490</v>
      </c>
      <c r="J1855" s="496"/>
      <c r="K1855" s="221" t="s">
        <v>127</v>
      </c>
      <c r="L1855" s="35">
        <v>0</v>
      </c>
      <c r="M1855" s="35">
        <v>0</v>
      </c>
      <c r="N1855" s="35">
        <v>21.952000000000002</v>
      </c>
      <c r="O1855" s="35">
        <v>28.475000000000001</v>
      </c>
      <c r="P1855" s="35"/>
      <c r="Q1855" s="36">
        <f t="shared" si="827"/>
        <v>50.427000000000007</v>
      </c>
      <c r="R1855" s="225"/>
      <c r="S1855" s="6"/>
      <c r="T1855" s="6"/>
      <c r="U1855" s="6"/>
      <c r="V1855" s="6"/>
      <c r="W1855" s="6"/>
      <c r="X1855" s="6"/>
    </row>
    <row r="1856" spans="1:24" s="5" customFormat="1" ht="25.5">
      <c r="A1856" s="496"/>
      <c r="B1856" s="480"/>
      <c r="C1856" s="480"/>
      <c r="D1856" s="480"/>
      <c r="E1856" s="480"/>
      <c r="F1856" s="543"/>
      <c r="G1856" s="543"/>
      <c r="H1856" s="543"/>
      <c r="I1856" s="229" t="s">
        <v>123</v>
      </c>
      <c r="J1856" s="496"/>
      <c r="K1856" s="220" t="s">
        <v>40</v>
      </c>
      <c r="L1856" s="36">
        <f>L1857</f>
        <v>0</v>
      </c>
      <c r="M1856" s="36">
        <f t="shared" ref="M1856" si="861">M1857</f>
        <v>0</v>
      </c>
      <c r="N1856" s="36">
        <f t="shared" ref="N1856" si="862">N1857</f>
        <v>3</v>
      </c>
      <c r="O1856" s="36">
        <f t="shared" ref="O1856" si="863">O1857</f>
        <v>4.8499999999999996</v>
      </c>
      <c r="P1856" s="36"/>
      <c r="Q1856" s="36">
        <f t="shared" si="827"/>
        <v>7.85</v>
      </c>
      <c r="R1856" s="225"/>
      <c r="S1856" s="6"/>
      <c r="T1856" s="6"/>
      <c r="U1856" s="6"/>
      <c r="V1856" s="6"/>
      <c r="W1856" s="6"/>
      <c r="X1856" s="6"/>
    </row>
    <row r="1857" spans="1:24" s="5" customFormat="1">
      <c r="A1857" s="496"/>
      <c r="B1857" s="480"/>
      <c r="C1857" s="480"/>
      <c r="D1857" s="480"/>
      <c r="E1857" s="480"/>
      <c r="F1857" s="543"/>
      <c r="G1857" s="543"/>
      <c r="H1857" s="543"/>
      <c r="I1857" s="226" t="s">
        <v>16</v>
      </c>
      <c r="J1857" s="496"/>
      <c r="K1857" s="221" t="s">
        <v>12</v>
      </c>
      <c r="L1857" s="35">
        <v>0</v>
      </c>
      <c r="M1857" s="35">
        <v>0</v>
      </c>
      <c r="N1857" s="35">
        <v>3</v>
      </c>
      <c r="O1857" s="35">
        <v>4.8499999999999996</v>
      </c>
      <c r="P1857" s="35"/>
      <c r="Q1857" s="36">
        <f t="shared" si="827"/>
        <v>7.85</v>
      </c>
      <c r="R1857" s="225"/>
      <c r="S1857" s="6"/>
      <c r="T1857" s="6"/>
      <c r="U1857" s="6"/>
      <c r="V1857" s="6"/>
      <c r="W1857" s="6"/>
      <c r="X1857" s="6"/>
    </row>
    <row r="1858" spans="1:24" s="5" customFormat="1" ht="25.5">
      <c r="A1858" s="496"/>
      <c r="B1858" s="480"/>
      <c r="C1858" s="480"/>
      <c r="D1858" s="480"/>
      <c r="E1858" s="480"/>
      <c r="F1858" s="543"/>
      <c r="G1858" s="543"/>
      <c r="H1858" s="543"/>
      <c r="I1858" s="229" t="s">
        <v>124</v>
      </c>
      <c r="J1858" s="496"/>
      <c r="K1858" s="220" t="s">
        <v>11</v>
      </c>
      <c r="L1858" s="36">
        <f>L1859</f>
        <v>0</v>
      </c>
      <c r="M1858" s="36">
        <f t="shared" ref="M1858" si="864">M1859</f>
        <v>0</v>
      </c>
      <c r="N1858" s="36">
        <f t="shared" ref="N1858" si="865">N1859</f>
        <v>3.988</v>
      </c>
      <c r="O1858" s="36">
        <f t="shared" ref="O1858" si="866">O1859</f>
        <v>21.151</v>
      </c>
      <c r="P1858" s="36"/>
      <c r="Q1858" s="36">
        <f t="shared" si="827"/>
        <v>25.138999999999999</v>
      </c>
      <c r="R1858" s="225"/>
      <c r="S1858" s="6"/>
      <c r="T1858" s="6"/>
      <c r="U1858" s="6"/>
      <c r="V1858" s="6"/>
      <c r="W1858" s="6"/>
      <c r="X1858" s="6"/>
    </row>
    <row r="1859" spans="1:24" s="5" customFormat="1">
      <c r="A1859" s="496"/>
      <c r="B1859" s="480"/>
      <c r="C1859" s="480"/>
      <c r="D1859" s="480"/>
      <c r="E1859" s="480"/>
      <c r="F1859" s="543"/>
      <c r="G1859" s="543"/>
      <c r="H1859" s="543"/>
      <c r="I1859" s="226" t="s">
        <v>16</v>
      </c>
      <c r="J1859" s="496"/>
      <c r="K1859" s="221" t="s">
        <v>12</v>
      </c>
      <c r="L1859" s="35">
        <v>0</v>
      </c>
      <c r="M1859" s="35">
        <v>0</v>
      </c>
      <c r="N1859" s="227">
        <v>3.988</v>
      </c>
      <c r="O1859" s="227">
        <v>21.151</v>
      </c>
      <c r="P1859" s="227"/>
      <c r="Q1859" s="36">
        <f t="shared" si="827"/>
        <v>25.138999999999999</v>
      </c>
      <c r="R1859" s="225"/>
      <c r="S1859" s="6"/>
      <c r="T1859" s="6"/>
      <c r="U1859" s="6"/>
      <c r="V1859" s="6"/>
      <c r="W1859" s="6"/>
      <c r="X1859" s="6"/>
    </row>
    <row r="1860" spans="1:24" s="5" customFormat="1" ht="25.5">
      <c r="A1860" s="496"/>
      <c r="B1860" s="480"/>
      <c r="C1860" s="480"/>
      <c r="D1860" s="480"/>
      <c r="E1860" s="480"/>
      <c r="F1860" s="543"/>
      <c r="G1860" s="543"/>
      <c r="H1860" s="543"/>
      <c r="I1860" s="229" t="s">
        <v>25</v>
      </c>
      <c r="J1860" s="496"/>
      <c r="K1860" s="220" t="s">
        <v>47</v>
      </c>
      <c r="L1860" s="36">
        <f>L1861</f>
        <v>0</v>
      </c>
      <c r="M1860" s="36">
        <f t="shared" ref="M1860" si="867">M1861</f>
        <v>0</v>
      </c>
      <c r="N1860" s="36">
        <f t="shared" ref="N1860" si="868">N1861</f>
        <v>1</v>
      </c>
      <c r="O1860" s="36">
        <f t="shared" ref="O1860" si="869">O1861</f>
        <v>0.6</v>
      </c>
      <c r="P1860" s="36"/>
      <c r="Q1860" s="36">
        <f t="shared" si="827"/>
        <v>1.6</v>
      </c>
      <c r="R1860" s="225"/>
      <c r="S1860" s="6"/>
      <c r="T1860" s="6"/>
      <c r="U1860" s="6"/>
      <c r="V1860" s="6"/>
      <c r="W1860" s="6"/>
      <c r="X1860" s="6"/>
    </row>
    <row r="1861" spans="1:24" s="5" customFormat="1">
      <c r="A1861" s="498"/>
      <c r="B1861" s="481"/>
      <c r="C1861" s="480"/>
      <c r="D1861" s="480"/>
      <c r="E1861" s="480"/>
      <c r="F1861" s="543"/>
      <c r="G1861" s="543"/>
      <c r="H1861" s="543"/>
      <c r="I1861" s="226" t="s">
        <v>16</v>
      </c>
      <c r="J1861" s="498"/>
      <c r="K1861" s="221" t="s">
        <v>12</v>
      </c>
      <c r="L1861" s="35">
        <v>0</v>
      </c>
      <c r="M1861" s="35">
        <v>0</v>
      </c>
      <c r="N1861" s="227">
        <v>1</v>
      </c>
      <c r="O1861" s="227">
        <v>0.6</v>
      </c>
      <c r="P1861" s="227"/>
      <c r="Q1861" s="36">
        <f t="shared" si="827"/>
        <v>1.6</v>
      </c>
      <c r="R1861" s="225"/>
      <c r="S1861" s="6"/>
      <c r="T1861" s="6"/>
      <c r="U1861" s="6"/>
      <c r="V1861" s="6"/>
      <c r="W1861" s="6"/>
      <c r="X1861" s="6"/>
    </row>
    <row r="1862" spans="1:24" s="5" customFormat="1" ht="12.75" customHeight="1">
      <c r="A1862" s="495">
        <v>8</v>
      </c>
      <c r="B1862" s="479" t="s">
        <v>494</v>
      </c>
      <c r="C1862" s="480"/>
      <c r="D1862" s="480"/>
      <c r="E1862" s="480"/>
      <c r="F1862" s="543"/>
      <c r="G1862" s="543"/>
      <c r="H1862" s="543"/>
      <c r="I1862" s="201" t="s">
        <v>13</v>
      </c>
      <c r="J1862" s="495">
        <v>124</v>
      </c>
      <c r="K1862" s="10"/>
      <c r="L1862" s="15">
        <f>L1863+L1867+L1870+L1872</f>
        <v>0</v>
      </c>
      <c r="M1862" s="15">
        <f t="shared" ref="M1862" si="870">M1863+M1867+M1870+M1872</f>
        <v>0</v>
      </c>
      <c r="N1862" s="15">
        <f t="shared" ref="N1862" si="871">N1863+N1867+N1870+N1872</f>
        <v>98.753</v>
      </c>
      <c r="O1862" s="15">
        <f t="shared" ref="O1862" si="872">O1863+O1867+O1870+O1872</f>
        <v>89.885000000000005</v>
      </c>
      <c r="P1862" s="15"/>
      <c r="Q1862" s="15">
        <f t="shared" si="827"/>
        <v>188.63800000000001</v>
      </c>
      <c r="R1862" s="225"/>
      <c r="S1862" s="6"/>
      <c r="T1862" s="6"/>
      <c r="U1862" s="6"/>
      <c r="V1862" s="6"/>
      <c r="W1862" s="6"/>
      <c r="X1862" s="6"/>
    </row>
    <row r="1863" spans="1:24" s="5" customFormat="1" ht="51">
      <c r="A1863" s="496"/>
      <c r="B1863" s="480"/>
      <c r="C1863" s="480"/>
      <c r="D1863" s="480"/>
      <c r="E1863" s="480"/>
      <c r="F1863" s="543"/>
      <c r="G1863" s="543"/>
      <c r="H1863" s="543"/>
      <c r="I1863" s="229" t="s">
        <v>121</v>
      </c>
      <c r="J1863" s="496"/>
      <c r="K1863" s="220" t="s">
        <v>10</v>
      </c>
      <c r="L1863" s="68">
        <f>L1864+L1865+L1866</f>
        <v>0</v>
      </c>
      <c r="M1863" s="68">
        <f t="shared" ref="M1863" si="873">M1864+M1865+M1866</f>
        <v>0</v>
      </c>
      <c r="N1863" s="68">
        <f t="shared" ref="N1863" si="874">N1864+N1865+N1866</f>
        <v>78.253</v>
      </c>
      <c r="O1863" s="68">
        <f t="shared" ref="O1863" si="875">O1864+O1865+O1866</f>
        <v>73.551000000000002</v>
      </c>
      <c r="P1863" s="68"/>
      <c r="Q1863" s="36">
        <f t="shared" si="827"/>
        <v>151.804</v>
      </c>
      <c r="R1863" s="225"/>
      <c r="S1863" s="6"/>
      <c r="T1863" s="6"/>
      <c r="U1863" s="6"/>
      <c r="V1863" s="6"/>
      <c r="W1863" s="6"/>
      <c r="X1863" s="6"/>
    </row>
    <row r="1864" spans="1:24" s="5" customFormat="1" ht="25.5">
      <c r="A1864" s="496"/>
      <c r="B1864" s="480"/>
      <c r="C1864" s="480"/>
      <c r="D1864" s="480"/>
      <c r="E1864" s="480"/>
      <c r="F1864" s="543"/>
      <c r="G1864" s="543"/>
      <c r="H1864" s="543"/>
      <c r="I1864" s="226" t="s">
        <v>114</v>
      </c>
      <c r="J1864" s="496"/>
      <c r="K1864" s="221" t="s">
        <v>11</v>
      </c>
      <c r="L1864" s="35">
        <v>0</v>
      </c>
      <c r="M1864" s="35">
        <v>0</v>
      </c>
      <c r="N1864" s="227">
        <v>0</v>
      </c>
      <c r="O1864" s="227">
        <v>7.4999999999999997E-2</v>
      </c>
      <c r="P1864" s="227"/>
      <c r="Q1864" s="36">
        <f t="shared" si="827"/>
        <v>7.4999999999999997E-2</v>
      </c>
      <c r="R1864" s="225"/>
      <c r="S1864" s="6"/>
      <c r="T1864" s="6"/>
      <c r="U1864" s="6"/>
      <c r="V1864" s="6"/>
      <c r="W1864" s="6"/>
      <c r="X1864" s="6"/>
    </row>
    <row r="1865" spans="1:24" s="5" customFormat="1">
      <c r="A1865" s="496"/>
      <c r="B1865" s="480"/>
      <c r="C1865" s="480"/>
      <c r="D1865" s="480"/>
      <c r="E1865" s="480"/>
      <c r="F1865" s="543"/>
      <c r="G1865" s="543"/>
      <c r="H1865" s="543"/>
      <c r="I1865" s="226" t="s">
        <v>16</v>
      </c>
      <c r="J1865" s="496"/>
      <c r="K1865" s="221" t="s">
        <v>12</v>
      </c>
      <c r="L1865" s="35">
        <v>0</v>
      </c>
      <c r="M1865" s="35">
        <v>0</v>
      </c>
      <c r="N1865" s="227">
        <v>32.103999999999999</v>
      </c>
      <c r="O1865" s="227">
        <v>40.503999999999998</v>
      </c>
      <c r="P1865" s="227"/>
      <c r="Q1865" s="36">
        <f t="shared" si="827"/>
        <v>72.608000000000004</v>
      </c>
      <c r="R1865" s="225"/>
      <c r="S1865" s="6"/>
      <c r="T1865" s="6"/>
      <c r="U1865" s="6"/>
      <c r="V1865" s="6"/>
      <c r="W1865" s="6"/>
      <c r="X1865" s="6"/>
    </row>
    <row r="1866" spans="1:24" s="5" customFormat="1" ht="25.5">
      <c r="A1866" s="496"/>
      <c r="B1866" s="480"/>
      <c r="C1866" s="480"/>
      <c r="D1866" s="480"/>
      <c r="E1866" s="480"/>
      <c r="F1866" s="543"/>
      <c r="G1866" s="543"/>
      <c r="H1866" s="543"/>
      <c r="I1866" s="226" t="s">
        <v>490</v>
      </c>
      <c r="J1866" s="496"/>
      <c r="K1866" s="221" t="s">
        <v>127</v>
      </c>
      <c r="L1866" s="35">
        <v>0</v>
      </c>
      <c r="M1866" s="35">
        <v>0</v>
      </c>
      <c r="N1866" s="227">
        <v>46.149000000000001</v>
      </c>
      <c r="O1866" s="227">
        <v>32.972000000000001</v>
      </c>
      <c r="P1866" s="227"/>
      <c r="Q1866" s="36">
        <f t="shared" si="827"/>
        <v>79.121000000000009</v>
      </c>
      <c r="R1866" s="225"/>
      <c r="S1866" s="6"/>
      <c r="T1866" s="6"/>
      <c r="U1866" s="6"/>
      <c r="V1866" s="6"/>
      <c r="W1866" s="6"/>
      <c r="X1866" s="6"/>
    </row>
    <row r="1867" spans="1:24" s="5" customFormat="1" ht="25.5">
      <c r="A1867" s="496"/>
      <c r="B1867" s="480"/>
      <c r="C1867" s="480"/>
      <c r="D1867" s="480"/>
      <c r="E1867" s="480"/>
      <c r="F1867" s="543"/>
      <c r="G1867" s="543"/>
      <c r="H1867" s="543"/>
      <c r="I1867" s="229" t="s">
        <v>123</v>
      </c>
      <c r="J1867" s="496"/>
      <c r="K1867" s="220" t="s">
        <v>40</v>
      </c>
      <c r="L1867" s="36">
        <f>L1868+L1869</f>
        <v>0</v>
      </c>
      <c r="M1867" s="36">
        <f t="shared" ref="M1867" si="876">M1868+M1869</f>
        <v>0</v>
      </c>
      <c r="N1867" s="36">
        <f t="shared" ref="N1867" si="877">N1868+N1869</f>
        <v>5</v>
      </c>
      <c r="O1867" s="36">
        <f t="shared" ref="O1867" si="878">O1868+O1869</f>
        <v>6</v>
      </c>
      <c r="P1867" s="36"/>
      <c r="Q1867" s="36">
        <f t="shared" si="827"/>
        <v>11</v>
      </c>
      <c r="R1867" s="225"/>
      <c r="S1867" s="6"/>
      <c r="T1867" s="6"/>
      <c r="U1867" s="6"/>
      <c r="V1867" s="6"/>
      <c r="W1867" s="6"/>
      <c r="X1867" s="6"/>
    </row>
    <row r="1868" spans="1:24" s="5" customFormat="1">
      <c r="A1868" s="496"/>
      <c r="B1868" s="480"/>
      <c r="C1868" s="480"/>
      <c r="D1868" s="480"/>
      <c r="E1868" s="480"/>
      <c r="F1868" s="543"/>
      <c r="G1868" s="543"/>
      <c r="H1868" s="543"/>
      <c r="I1868" s="226" t="s">
        <v>16</v>
      </c>
      <c r="J1868" s="496"/>
      <c r="K1868" s="221" t="s">
        <v>12</v>
      </c>
      <c r="L1868" s="35">
        <v>0</v>
      </c>
      <c r="M1868" s="35">
        <v>0</v>
      </c>
      <c r="N1868" s="227">
        <v>5</v>
      </c>
      <c r="O1868" s="227">
        <v>3</v>
      </c>
      <c r="P1868" s="227"/>
      <c r="Q1868" s="36">
        <f t="shared" si="827"/>
        <v>8</v>
      </c>
      <c r="R1868" s="225"/>
      <c r="S1868" s="6"/>
      <c r="T1868" s="6"/>
      <c r="U1868" s="6"/>
      <c r="V1868" s="6"/>
      <c r="W1868" s="6"/>
      <c r="X1868" s="6"/>
    </row>
    <row r="1869" spans="1:24" s="5" customFormat="1" ht="25.5">
      <c r="A1869" s="496"/>
      <c r="B1869" s="480"/>
      <c r="C1869" s="480"/>
      <c r="D1869" s="480"/>
      <c r="E1869" s="480"/>
      <c r="F1869" s="543"/>
      <c r="G1869" s="543"/>
      <c r="H1869" s="543"/>
      <c r="I1869" s="226" t="s">
        <v>490</v>
      </c>
      <c r="J1869" s="496"/>
      <c r="K1869" s="221" t="s">
        <v>127</v>
      </c>
      <c r="L1869" s="35">
        <v>0</v>
      </c>
      <c r="M1869" s="35">
        <v>0</v>
      </c>
      <c r="N1869" s="227">
        <v>0</v>
      </c>
      <c r="O1869" s="227">
        <v>3</v>
      </c>
      <c r="P1869" s="227"/>
      <c r="Q1869" s="36">
        <f t="shared" si="827"/>
        <v>3</v>
      </c>
      <c r="R1869" s="225"/>
      <c r="S1869" s="6"/>
      <c r="T1869" s="6"/>
      <c r="U1869" s="6"/>
      <c r="V1869" s="6"/>
      <c r="W1869" s="6"/>
      <c r="X1869" s="6"/>
    </row>
    <row r="1870" spans="1:24" s="5" customFormat="1" ht="25.5">
      <c r="A1870" s="496"/>
      <c r="B1870" s="480"/>
      <c r="C1870" s="480"/>
      <c r="D1870" s="480"/>
      <c r="E1870" s="480"/>
      <c r="F1870" s="543"/>
      <c r="G1870" s="543"/>
      <c r="H1870" s="543"/>
      <c r="I1870" s="229" t="s">
        <v>124</v>
      </c>
      <c r="J1870" s="496"/>
      <c r="K1870" s="220" t="s">
        <v>11</v>
      </c>
      <c r="L1870" s="36">
        <f>L1871</f>
        <v>0</v>
      </c>
      <c r="M1870" s="36">
        <f t="shared" ref="M1870" si="879">M1871</f>
        <v>0</v>
      </c>
      <c r="N1870" s="36">
        <f t="shared" ref="N1870" si="880">N1871</f>
        <v>15.5</v>
      </c>
      <c r="O1870" s="36">
        <f t="shared" ref="O1870" si="881">O1871</f>
        <v>7.4589999999999996</v>
      </c>
      <c r="P1870" s="36"/>
      <c r="Q1870" s="36">
        <f t="shared" si="827"/>
        <v>22.959</v>
      </c>
      <c r="R1870" s="225"/>
      <c r="S1870" s="6"/>
      <c r="T1870" s="6"/>
      <c r="U1870" s="6"/>
      <c r="V1870" s="6"/>
      <c r="W1870" s="6"/>
      <c r="X1870" s="6"/>
    </row>
    <row r="1871" spans="1:24" s="5" customFormat="1">
      <c r="A1871" s="496"/>
      <c r="B1871" s="480"/>
      <c r="C1871" s="480"/>
      <c r="D1871" s="480"/>
      <c r="E1871" s="480"/>
      <c r="F1871" s="543"/>
      <c r="G1871" s="543"/>
      <c r="H1871" s="543"/>
      <c r="I1871" s="226" t="s">
        <v>16</v>
      </c>
      <c r="J1871" s="496"/>
      <c r="K1871" s="221" t="s">
        <v>12</v>
      </c>
      <c r="L1871" s="35">
        <v>0</v>
      </c>
      <c r="M1871" s="35">
        <v>0</v>
      </c>
      <c r="N1871" s="227">
        <v>15.5</v>
      </c>
      <c r="O1871" s="227">
        <v>7.4589999999999996</v>
      </c>
      <c r="P1871" s="227"/>
      <c r="Q1871" s="36">
        <f t="shared" si="827"/>
        <v>22.959</v>
      </c>
      <c r="R1871" s="225"/>
      <c r="S1871" s="6"/>
      <c r="T1871" s="6"/>
      <c r="U1871" s="6"/>
      <c r="V1871" s="6"/>
      <c r="W1871" s="6"/>
      <c r="X1871" s="6"/>
    </row>
    <row r="1872" spans="1:24" s="5" customFormat="1" ht="25.5">
      <c r="A1872" s="496"/>
      <c r="B1872" s="480"/>
      <c r="C1872" s="480"/>
      <c r="D1872" s="480"/>
      <c r="E1872" s="480"/>
      <c r="F1872" s="543"/>
      <c r="G1872" s="543"/>
      <c r="H1872" s="543"/>
      <c r="I1872" s="229" t="s">
        <v>25</v>
      </c>
      <c r="J1872" s="496"/>
      <c r="K1872" s="220" t="s">
        <v>47</v>
      </c>
      <c r="L1872" s="36">
        <f t="shared" ref="L1872" si="882">L1873</f>
        <v>0</v>
      </c>
      <c r="M1872" s="36">
        <f t="shared" ref="M1872" si="883">M1873</f>
        <v>0</v>
      </c>
      <c r="N1872" s="36">
        <f t="shared" ref="N1872" si="884">N1873</f>
        <v>0</v>
      </c>
      <c r="O1872" s="36">
        <f t="shared" ref="O1872" si="885">O1873</f>
        <v>2.875</v>
      </c>
      <c r="P1872" s="36"/>
      <c r="Q1872" s="36">
        <f t="shared" si="827"/>
        <v>2.875</v>
      </c>
      <c r="R1872" s="225"/>
      <c r="S1872" s="6"/>
      <c r="T1872" s="6"/>
      <c r="U1872" s="6"/>
      <c r="V1872" s="6"/>
      <c r="W1872" s="6"/>
      <c r="X1872" s="6"/>
    </row>
    <row r="1873" spans="1:24" s="5" customFormat="1">
      <c r="A1873" s="498"/>
      <c r="B1873" s="481"/>
      <c r="C1873" s="480"/>
      <c r="D1873" s="480"/>
      <c r="E1873" s="480"/>
      <c r="F1873" s="543"/>
      <c r="G1873" s="543"/>
      <c r="H1873" s="543"/>
      <c r="I1873" s="226" t="s">
        <v>16</v>
      </c>
      <c r="J1873" s="496"/>
      <c r="K1873" s="221" t="s">
        <v>12</v>
      </c>
      <c r="L1873" s="35">
        <v>0</v>
      </c>
      <c r="M1873" s="35">
        <v>0</v>
      </c>
      <c r="N1873" s="36">
        <v>0</v>
      </c>
      <c r="O1873" s="16">
        <v>2.875</v>
      </c>
      <c r="P1873" s="16"/>
      <c r="Q1873" s="36">
        <f t="shared" si="827"/>
        <v>2.875</v>
      </c>
      <c r="R1873" s="225"/>
      <c r="S1873" s="6"/>
      <c r="T1873" s="6"/>
      <c r="U1873" s="6"/>
      <c r="V1873" s="6"/>
      <c r="W1873" s="6"/>
      <c r="X1873" s="6"/>
    </row>
    <row r="1874" spans="1:24" s="5" customFormat="1" ht="12.75" customHeight="1">
      <c r="A1874" s="495">
        <v>9</v>
      </c>
      <c r="B1874" s="479" t="s">
        <v>495</v>
      </c>
      <c r="C1874" s="480"/>
      <c r="D1874" s="480"/>
      <c r="E1874" s="480"/>
      <c r="F1874" s="543"/>
      <c r="G1874" s="543"/>
      <c r="H1874" s="543"/>
      <c r="I1874" s="201" t="s">
        <v>13</v>
      </c>
      <c r="J1874" s="495">
        <v>124</v>
      </c>
      <c r="K1874" s="10"/>
      <c r="L1874" s="15">
        <f>L1875+L1879+L1881+L1883</f>
        <v>0</v>
      </c>
      <c r="M1874" s="15">
        <f t="shared" ref="M1874" si="886">M1875+M1879+M1881+M1883</f>
        <v>0</v>
      </c>
      <c r="N1874" s="15">
        <f t="shared" ref="N1874" si="887">N1875+N1879+N1881+N1883</f>
        <v>84.151999999999987</v>
      </c>
      <c r="O1874" s="15">
        <f t="shared" ref="O1874" si="888">O1875+O1879+O1881+O1883</f>
        <v>101.72200000000001</v>
      </c>
      <c r="P1874" s="15"/>
      <c r="Q1874" s="15">
        <f t="shared" si="827"/>
        <v>185.874</v>
      </c>
      <c r="R1874" s="225"/>
      <c r="S1874" s="6"/>
      <c r="T1874" s="6"/>
      <c r="U1874" s="6"/>
      <c r="V1874" s="6"/>
      <c r="W1874" s="6"/>
      <c r="X1874" s="6"/>
    </row>
    <row r="1875" spans="1:24" s="5" customFormat="1" ht="51">
      <c r="A1875" s="496"/>
      <c r="B1875" s="480"/>
      <c r="C1875" s="480"/>
      <c r="D1875" s="480"/>
      <c r="E1875" s="480"/>
      <c r="F1875" s="543"/>
      <c r="G1875" s="543"/>
      <c r="H1875" s="543"/>
      <c r="I1875" s="229" t="s">
        <v>121</v>
      </c>
      <c r="J1875" s="496"/>
      <c r="K1875" s="39" t="s">
        <v>10</v>
      </c>
      <c r="L1875" s="68">
        <f>L1876+L1877+L1878</f>
        <v>0</v>
      </c>
      <c r="M1875" s="68">
        <f t="shared" ref="M1875" si="889">M1876+M1877+M1878</f>
        <v>0</v>
      </c>
      <c r="N1875" s="68">
        <f t="shared" ref="N1875" si="890">N1876+N1877+N1878</f>
        <v>75.054999999999993</v>
      </c>
      <c r="O1875" s="68">
        <f t="shared" ref="O1875" si="891">O1876+O1877+O1878</f>
        <v>94.722000000000008</v>
      </c>
      <c r="P1875" s="68"/>
      <c r="Q1875" s="36">
        <f t="shared" si="827"/>
        <v>169.77699999999999</v>
      </c>
      <c r="R1875" s="225"/>
      <c r="S1875" s="6"/>
      <c r="T1875" s="6"/>
      <c r="U1875" s="6"/>
      <c r="V1875" s="6"/>
      <c r="W1875" s="6"/>
      <c r="X1875" s="6"/>
    </row>
    <row r="1876" spans="1:24" s="5" customFormat="1" ht="25.5">
      <c r="A1876" s="496"/>
      <c r="B1876" s="480"/>
      <c r="C1876" s="480"/>
      <c r="D1876" s="480"/>
      <c r="E1876" s="480"/>
      <c r="F1876" s="543"/>
      <c r="G1876" s="543"/>
      <c r="H1876" s="543"/>
      <c r="I1876" s="226" t="s">
        <v>114</v>
      </c>
      <c r="J1876" s="496"/>
      <c r="K1876" s="169" t="s">
        <v>11</v>
      </c>
      <c r="L1876" s="35">
        <v>0</v>
      </c>
      <c r="M1876" s="35">
        <v>0</v>
      </c>
      <c r="N1876" s="227">
        <v>0</v>
      </c>
      <c r="O1876" s="227">
        <v>8.5999999999999993E-2</v>
      </c>
      <c r="P1876" s="227"/>
      <c r="Q1876" s="36">
        <f t="shared" si="827"/>
        <v>8.5999999999999993E-2</v>
      </c>
      <c r="R1876" s="225"/>
      <c r="S1876" s="6"/>
      <c r="T1876" s="6"/>
      <c r="U1876" s="6"/>
      <c r="V1876" s="6"/>
      <c r="W1876" s="6"/>
      <c r="X1876" s="6"/>
    </row>
    <row r="1877" spans="1:24" s="5" customFormat="1">
      <c r="A1877" s="496"/>
      <c r="B1877" s="480"/>
      <c r="C1877" s="480"/>
      <c r="D1877" s="480"/>
      <c r="E1877" s="480"/>
      <c r="F1877" s="543"/>
      <c r="G1877" s="543"/>
      <c r="H1877" s="543"/>
      <c r="I1877" s="226" t="s">
        <v>16</v>
      </c>
      <c r="J1877" s="496"/>
      <c r="K1877" s="169" t="s">
        <v>12</v>
      </c>
      <c r="L1877" s="35">
        <v>0</v>
      </c>
      <c r="M1877" s="35">
        <v>0</v>
      </c>
      <c r="N1877" s="227">
        <v>50.552999999999997</v>
      </c>
      <c r="O1877" s="227">
        <v>78.935000000000002</v>
      </c>
      <c r="P1877" s="227"/>
      <c r="Q1877" s="36">
        <f t="shared" si="827"/>
        <v>129.488</v>
      </c>
      <c r="R1877" s="225"/>
      <c r="S1877" s="6"/>
      <c r="T1877" s="6"/>
      <c r="U1877" s="6"/>
      <c r="V1877" s="6"/>
      <c r="W1877" s="6"/>
      <c r="X1877" s="6"/>
    </row>
    <row r="1878" spans="1:24" s="5" customFormat="1" ht="25.5">
      <c r="A1878" s="496"/>
      <c r="B1878" s="480"/>
      <c r="C1878" s="480"/>
      <c r="D1878" s="480"/>
      <c r="E1878" s="480"/>
      <c r="F1878" s="543"/>
      <c r="G1878" s="543"/>
      <c r="H1878" s="543"/>
      <c r="I1878" s="226" t="s">
        <v>490</v>
      </c>
      <c r="J1878" s="496"/>
      <c r="K1878" s="169" t="s">
        <v>127</v>
      </c>
      <c r="L1878" s="35">
        <v>0</v>
      </c>
      <c r="M1878" s="35">
        <v>0</v>
      </c>
      <c r="N1878" s="227">
        <v>24.501999999999999</v>
      </c>
      <c r="O1878" s="227">
        <v>15.701000000000001</v>
      </c>
      <c r="P1878" s="227"/>
      <c r="Q1878" s="36">
        <f t="shared" si="827"/>
        <v>40.203000000000003</v>
      </c>
      <c r="R1878" s="225"/>
      <c r="S1878" s="6"/>
      <c r="T1878" s="6"/>
      <c r="U1878" s="6"/>
      <c r="V1878" s="6"/>
      <c r="W1878" s="6"/>
      <c r="X1878" s="6"/>
    </row>
    <row r="1879" spans="1:24" s="5" customFormat="1" ht="25.5">
      <c r="A1879" s="496"/>
      <c r="B1879" s="480"/>
      <c r="C1879" s="480"/>
      <c r="D1879" s="480"/>
      <c r="E1879" s="480"/>
      <c r="F1879" s="543"/>
      <c r="G1879" s="543"/>
      <c r="H1879" s="543"/>
      <c r="I1879" s="229" t="s">
        <v>123</v>
      </c>
      <c r="J1879" s="496"/>
      <c r="K1879" s="39" t="s">
        <v>40</v>
      </c>
      <c r="L1879" s="36">
        <f>L1880</f>
        <v>0</v>
      </c>
      <c r="M1879" s="36">
        <f t="shared" ref="M1879" si="892">M1880</f>
        <v>0</v>
      </c>
      <c r="N1879" s="36">
        <f t="shared" ref="N1879" si="893">N1880</f>
        <v>4.6779999999999999</v>
      </c>
      <c r="O1879" s="36">
        <f t="shared" ref="O1879" si="894">O1880</f>
        <v>6</v>
      </c>
      <c r="P1879" s="36"/>
      <c r="Q1879" s="36">
        <f t="shared" si="827"/>
        <v>10.678000000000001</v>
      </c>
      <c r="R1879" s="225"/>
      <c r="S1879" s="6"/>
      <c r="T1879" s="6"/>
      <c r="U1879" s="6"/>
      <c r="V1879" s="6"/>
      <c r="W1879" s="6"/>
      <c r="X1879" s="6"/>
    </row>
    <row r="1880" spans="1:24" s="5" customFormat="1">
      <c r="A1880" s="496"/>
      <c r="B1880" s="480"/>
      <c r="C1880" s="480"/>
      <c r="D1880" s="480"/>
      <c r="E1880" s="480"/>
      <c r="F1880" s="543"/>
      <c r="G1880" s="543"/>
      <c r="H1880" s="543"/>
      <c r="I1880" s="226" t="s">
        <v>16</v>
      </c>
      <c r="J1880" s="496"/>
      <c r="K1880" s="169" t="s">
        <v>12</v>
      </c>
      <c r="L1880" s="35">
        <v>0</v>
      </c>
      <c r="M1880" s="35">
        <v>0</v>
      </c>
      <c r="N1880" s="227">
        <v>4.6779999999999999</v>
      </c>
      <c r="O1880" s="227">
        <v>6</v>
      </c>
      <c r="P1880" s="227"/>
      <c r="Q1880" s="36">
        <f t="shared" si="827"/>
        <v>10.678000000000001</v>
      </c>
      <c r="R1880" s="225"/>
      <c r="S1880" s="6"/>
      <c r="T1880" s="6"/>
      <c r="U1880" s="6"/>
      <c r="V1880" s="6"/>
      <c r="W1880" s="6"/>
      <c r="X1880" s="6"/>
    </row>
    <row r="1881" spans="1:24" s="5" customFormat="1" ht="25.5">
      <c r="A1881" s="496"/>
      <c r="B1881" s="480"/>
      <c r="C1881" s="480"/>
      <c r="D1881" s="480"/>
      <c r="E1881" s="480"/>
      <c r="F1881" s="543"/>
      <c r="G1881" s="543"/>
      <c r="H1881" s="543"/>
      <c r="I1881" s="229" t="s">
        <v>124</v>
      </c>
      <c r="J1881" s="496"/>
      <c r="K1881" s="39" t="s">
        <v>11</v>
      </c>
      <c r="L1881" s="36">
        <f t="shared" ref="L1881" si="895">L1882</f>
        <v>0</v>
      </c>
      <c r="M1881" s="36">
        <f t="shared" ref="M1881" si="896">M1882</f>
        <v>0</v>
      </c>
      <c r="N1881" s="36">
        <f t="shared" ref="N1881" si="897">N1882</f>
        <v>0.5</v>
      </c>
      <c r="O1881" s="36">
        <f t="shared" ref="O1881" si="898">O1882</f>
        <v>1</v>
      </c>
      <c r="P1881" s="36"/>
      <c r="Q1881" s="36">
        <f t="shared" si="827"/>
        <v>1.5</v>
      </c>
      <c r="R1881" s="225"/>
      <c r="S1881" s="6"/>
      <c r="T1881" s="6"/>
      <c r="U1881" s="6"/>
      <c r="V1881" s="6"/>
      <c r="W1881" s="6"/>
      <c r="X1881" s="6"/>
    </row>
    <row r="1882" spans="1:24" s="5" customFormat="1">
      <c r="A1882" s="496"/>
      <c r="B1882" s="480"/>
      <c r="C1882" s="480"/>
      <c r="D1882" s="480"/>
      <c r="E1882" s="480"/>
      <c r="F1882" s="543"/>
      <c r="G1882" s="543"/>
      <c r="H1882" s="543"/>
      <c r="I1882" s="226" t="s">
        <v>16</v>
      </c>
      <c r="J1882" s="496"/>
      <c r="K1882" s="169" t="s">
        <v>12</v>
      </c>
      <c r="L1882" s="35">
        <v>0</v>
      </c>
      <c r="M1882" s="35">
        <v>0</v>
      </c>
      <c r="N1882" s="227">
        <v>0.5</v>
      </c>
      <c r="O1882" s="227">
        <v>1</v>
      </c>
      <c r="P1882" s="227"/>
      <c r="Q1882" s="36">
        <f t="shared" si="827"/>
        <v>1.5</v>
      </c>
      <c r="R1882" s="225"/>
      <c r="S1882" s="6"/>
      <c r="T1882" s="6"/>
      <c r="U1882" s="6"/>
      <c r="V1882" s="6"/>
      <c r="W1882" s="6"/>
      <c r="X1882" s="6"/>
    </row>
    <row r="1883" spans="1:24" s="5" customFormat="1" ht="25.5">
      <c r="A1883" s="496"/>
      <c r="B1883" s="480"/>
      <c r="C1883" s="480"/>
      <c r="D1883" s="480"/>
      <c r="E1883" s="480"/>
      <c r="F1883" s="543"/>
      <c r="G1883" s="543"/>
      <c r="H1883" s="543"/>
      <c r="I1883" s="229" t="s">
        <v>25</v>
      </c>
      <c r="J1883" s="496"/>
      <c r="K1883" s="39" t="s">
        <v>47</v>
      </c>
      <c r="L1883" s="36">
        <f t="shared" ref="L1883" si="899">L1884</f>
        <v>0</v>
      </c>
      <c r="M1883" s="36">
        <f t="shared" ref="M1883" si="900">M1884</f>
        <v>0</v>
      </c>
      <c r="N1883" s="36">
        <f t="shared" ref="N1883" si="901">N1884</f>
        <v>3.919</v>
      </c>
      <c r="O1883" s="36">
        <f t="shared" ref="O1883" si="902">O1884</f>
        <v>0</v>
      </c>
      <c r="P1883" s="36"/>
      <c r="Q1883" s="36">
        <f t="shared" si="827"/>
        <v>3.919</v>
      </c>
      <c r="R1883" s="225"/>
      <c r="S1883" s="6"/>
      <c r="T1883" s="6"/>
      <c r="U1883" s="6"/>
      <c r="V1883" s="6"/>
      <c r="W1883" s="6"/>
      <c r="X1883" s="6"/>
    </row>
    <row r="1884" spans="1:24" s="5" customFormat="1">
      <c r="A1884" s="498"/>
      <c r="B1884" s="481"/>
      <c r="C1884" s="480"/>
      <c r="D1884" s="480"/>
      <c r="E1884" s="480"/>
      <c r="F1884" s="543"/>
      <c r="G1884" s="543"/>
      <c r="H1884" s="543"/>
      <c r="I1884" s="226" t="s">
        <v>16</v>
      </c>
      <c r="J1884" s="219"/>
      <c r="K1884" s="169" t="s">
        <v>12</v>
      </c>
      <c r="L1884" s="35">
        <v>0</v>
      </c>
      <c r="M1884" s="35">
        <v>0</v>
      </c>
      <c r="N1884" s="227">
        <v>3.919</v>
      </c>
      <c r="O1884" s="227">
        <v>0</v>
      </c>
      <c r="P1884" s="227"/>
      <c r="Q1884" s="36">
        <f t="shared" si="827"/>
        <v>3.919</v>
      </c>
      <c r="R1884" s="225"/>
      <c r="S1884" s="6"/>
      <c r="T1884" s="6"/>
      <c r="U1884" s="6"/>
      <c r="V1884" s="6"/>
      <c r="W1884" s="6"/>
      <c r="X1884" s="6"/>
    </row>
    <row r="1885" spans="1:24" s="5" customFormat="1" ht="12.75" customHeight="1">
      <c r="A1885" s="495">
        <v>10</v>
      </c>
      <c r="B1885" s="479" t="s">
        <v>496</v>
      </c>
      <c r="C1885" s="480"/>
      <c r="D1885" s="480"/>
      <c r="E1885" s="480"/>
      <c r="F1885" s="543"/>
      <c r="G1885" s="543"/>
      <c r="H1885" s="543"/>
      <c r="I1885" s="201" t="s">
        <v>13</v>
      </c>
      <c r="J1885" s="495">
        <v>124</v>
      </c>
      <c r="K1885" s="10"/>
      <c r="L1885" s="15">
        <f>L1886+L1890+L1892+L1894</f>
        <v>0</v>
      </c>
      <c r="M1885" s="15">
        <f t="shared" ref="M1885" si="903">M1886+M1890+M1892+M1894</f>
        <v>0</v>
      </c>
      <c r="N1885" s="15">
        <f t="shared" ref="N1885" si="904">N1886+N1890+N1892+N1894</f>
        <v>56.016000000000005</v>
      </c>
      <c r="O1885" s="15">
        <f t="shared" ref="O1885" si="905">O1886+O1890+O1892+O1894</f>
        <v>66.754000000000005</v>
      </c>
      <c r="P1885" s="15"/>
      <c r="Q1885" s="15">
        <f t="shared" si="827"/>
        <v>122.77000000000001</v>
      </c>
      <c r="R1885" s="225"/>
      <c r="S1885" s="6"/>
      <c r="T1885" s="6"/>
      <c r="U1885" s="6"/>
      <c r="V1885" s="6"/>
      <c r="W1885" s="6"/>
      <c r="X1885" s="6"/>
    </row>
    <row r="1886" spans="1:24" s="5" customFormat="1" ht="51">
      <c r="A1886" s="496"/>
      <c r="B1886" s="480"/>
      <c r="C1886" s="480"/>
      <c r="D1886" s="480"/>
      <c r="E1886" s="480"/>
      <c r="F1886" s="543"/>
      <c r="G1886" s="543"/>
      <c r="H1886" s="543"/>
      <c r="I1886" s="229" t="s">
        <v>121</v>
      </c>
      <c r="J1886" s="496"/>
      <c r="K1886" s="220" t="s">
        <v>10</v>
      </c>
      <c r="L1886" s="68">
        <f>L1887+L1888+L1889</f>
        <v>0</v>
      </c>
      <c r="M1886" s="68">
        <f t="shared" ref="M1886" si="906">M1887+M1888+M1889</f>
        <v>0</v>
      </c>
      <c r="N1886" s="68">
        <f t="shared" ref="N1886" si="907">N1887+N1888+N1889</f>
        <v>53.486000000000004</v>
      </c>
      <c r="O1886" s="68">
        <f t="shared" ref="O1886" si="908">O1887+O1888+O1889</f>
        <v>61.024000000000001</v>
      </c>
      <c r="P1886" s="68"/>
      <c r="Q1886" s="36">
        <f t="shared" si="827"/>
        <v>114.51</v>
      </c>
      <c r="R1886" s="225"/>
      <c r="S1886" s="6"/>
      <c r="T1886" s="6"/>
      <c r="U1886" s="6"/>
      <c r="V1886" s="6"/>
      <c r="W1886" s="6"/>
      <c r="X1886" s="6"/>
    </row>
    <row r="1887" spans="1:24" s="5" customFormat="1" ht="25.5">
      <c r="A1887" s="496"/>
      <c r="B1887" s="480"/>
      <c r="C1887" s="480"/>
      <c r="D1887" s="480"/>
      <c r="E1887" s="480"/>
      <c r="F1887" s="543"/>
      <c r="G1887" s="543"/>
      <c r="H1887" s="543"/>
      <c r="I1887" s="226" t="s">
        <v>114</v>
      </c>
      <c r="J1887" s="496"/>
      <c r="K1887" s="221" t="s">
        <v>11</v>
      </c>
      <c r="L1887" s="35">
        <v>0</v>
      </c>
      <c r="M1887" s="35">
        <v>0</v>
      </c>
      <c r="N1887" s="35">
        <v>0</v>
      </c>
      <c r="O1887" s="35">
        <v>7.4999999999999997E-2</v>
      </c>
      <c r="P1887" s="35"/>
      <c r="Q1887" s="36">
        <f t="shared" si="827"/>
        <v>7.4999999999999997E-2</v>
      </c>
      <c r="R1887" s="225"/>
      <c r="S1887" s="6"/>
      <c r="T1887" s="6"/>
      <c r="U1887" s="6"/>
      <c r="V1887" s="6"/>
      <c r="W1887" s="6"/>
      <c r="X1887" s="6"/>
    </row>
    <row r="1888" spans="1:24" s="5" customFormat="1">
      <c r="A1888" s="496"/>
      <c r="B1888" s="480"/>
      <c r="C1888" s="480"/>
      <c r="D1888" s="480"/>
      <c r="E1888" s="480"/>
      <c r="F1888" s="543"/>
      <c r="G1888" s="543"/>
      <c r="H1888" s="543"/>
      <c r="I1888" s="226" t="s">
        <v>16</v>
      </c>
      <c r="J1888" s="496"/>
      <c r="K1888" s="221" t="s">
        <v>12</v>
      </c>
      <c r="L1888" s="35">
        <v>0</v>
      </c>
      <c r="M1888" s="35">
        <v>0</v>
      </c>
      <c r="N1888" s="227">
        <v>21.425999999999998</v>
      </c>
      <c r="O1888" s="227">
        <v>18.335999999999999</v>
      </c>
      <c r="P1888" s="227"/>
      <c r="Q1888" s="36">
        <f t="shared" si="827"/>
        <v>39.762</v>
      </c>
      <c r="R1888" s="225"/>
      <c r="S1888" s="6"/>
      <c r="T1888" s="6"/>
      <c r="U1888" s="6"/>
      <c r="V1888" s="6"/>
      <c r="W1888" s="6"/>
      <c r="X1888" s="6"/>
    </row>
    <row r="1889" spans="1:24" s="5" customFormat="1" ht="25.5">
      <c r="A1889" s="496"/>
      <c r="B1889" s="480"/>
      <c r="C1889" s="480"/>
      <c r="D1889" s="480"/>
      <c r="E1889" s="480"/>
      <c r="F1889" s="543"/>
      <c r="G1889" s="543"/>
      <c r="H1889" s="543"/>
      <c r="I1889" s="226" t="s">
        <v>490</v>
      </c>
      <c r="J1889" s="496"/>
      <c r="K1889" s="221" t="s">
        <v>127</v>
      </c>
      <c r="L1889" s="35">
        <v>0</v>
      </c>
      <c r="M1889" s="35">
        <v>0</v>
      </c>
      <c r="N1889" s="227">
        <v>32.06</v>
      </c>
      <c r="O1889" s="35">
        <v>42.613</v>
      </c>
      <c r="P1889" s="35"/>
      <c r="Q1889" s="36">
        <f t="shared" si="827"/>
        <v>74.673000000000002</v>
      </c>
      <c r="R1889" s="225"/>
      <c r="S1889" s="6"/>
      <c r="T1889" s="6"/>
      <c r="U1889" s="6"/>
      <c r="V1889" s="6"/>
      <c r="W1889" s="6"/>
      <c r="X1889" s="6"/>
    </row>
    <row r="1890" spans="1:24" s="5" customFormat="1" ht="25.5">
      <c r="A1890" s="496"/>
      <c r="B1890" s="480"/>
      <c r="C1890" s="480"/>
      <c r="D1890" s="480"/>
      <c r="E1890" s="480"/>
      <c r="F1890" s="543"/>
      <c r="G1890" s="543"/>
      <c r="H1890" s="543"/>
      <c r="I1890" s="229" t="s">
        <v>123</v>
      </c>
      <c r="J1890" s="496"/>
      <c r="K1890" s="220" t="s">
        <v>40</v>
      </c>
      <c r="L1890" s="36">
        <f>L1891</f>
        <v>0</v>
      </c>
      <c r="M1890" s="36">
        <f t="shared" ref="M1890" si="909">M1891</f>
        <v>0</v>
      </c>
      <c r="N1890" s="36">
        <f t="shared" ref="N1890" si="910">N1891</f>
        <v>1.4359999999999999</v>
      </c>
      <c r="O1890" s="36">
        <f t="shared" ref="O1890" si="911">O1891</f>
        <v>3</v>
      </c>
      <c r="P1890" s="36"/>
      <c r="Q1890" s="36">
        <f t="shared" si="827"/>
        <v>4.4359999999999999</v>
      </c>
      <c r="R1890" s="225"/>
      <c r="S1890" s="6"/>
      <c r="T1890" s="6"/>
      <c r="U1890" s="6"/>
      <c r="V1890" s="6"/>
      <c r="W1890" s="6"/>
      <c r="X1890" s="6"/>
    </row>
    <row r="1891" spans="1:24" s="5" customFormat="1">
      <c r="A1891" s="496"/>
      <c r="B1891" s="480"/>
      <c r="C1891" s="480"/>
      <c r="D1891" s="480"/>
      <c r="E1891" s="480"/>
      <c r="F1891" s="543"/>
      <c r="G1891" s="543"/>
      <c r="H1891" s="543"/>
      <c r="I1891" s="226" t="s">
        <v>16</v>
      </c>
      <c r="J1891" s="496"/>
      <c r="K1891" s="221" t="s">
        <v>12</v>
      </c>
      <c r="L1891" s="35">
        <v>0</v>
      </c>
      <c r="M1891" s="35">
        <v>0</v>
      </c>
      <c r="N1891" s="227">
        <v>1.4359999999999999</v>
      </c>
      <c r="O1891" s="227">
        <v>3</v>
      </c>
      <c r="P1891" s="227"/>
      <c r="Q1891" s="36">
        <f t="shared" ref="Q1891:Q1954" si="912">N1891+M1891+L1891+O1891</f>
        <v>4.4359999999999999</v>
      </c>
      <c r="R1891" s="225"/>
      <c r="S1891" s="6"/>
      <c r="T1891" s="6"/>
      <c r="U1891" s="6"/>
      <c r="V1891" s="6"/>
      <c r="W1891" s="6"/>
      <c r="X1891" s="6"/>
    </row>
    <row r="1892" spans="1:24" s="5" customFormat="1" ht="25.5">
      <c r="A1892" s="496"/>
      <c r="B1892" s="480"/>
      <c r="C1892" s="480"/>
      <c r="D1892" s="480"/>
      <c r="E1892" s="480"/>
      <c r="F1892" s="543"/>
      <c r="G1892" s="543"/>
      <c r="H1892" s="543"/>
      <c r="I1892" s="229" t="s">
        <v>124</v>
      </c>
      <c r="J1892" s="496"/>
      <c r="K1892" s="220" t="s">
        <v>11</v>
      </c>
      <c r="L1892" s="36">
        <f>L1893</f>
        <v>0</v>
      </c>
      <c r="M1892" s="36">
        <f t="shared" ref="M1892" si="913">M1893</f>
        <v>0</v>
      </c>
      <c r="N1892" s="36">
        <f t="shared" ref="N1892" si="914">N1893</f>
        <v>0.39400000000000002</v>
      </c>
      <c r="O1892" s="36">
        <f t="shared" ref="O1892" si="915">O1893</f>
        <v>1</v>
      </c>
      <c r="P1892" s="36"/>
      <c r="Q1892" s="36">
        <f t="shared" si="912"/>
        <v>1.3940000000000001</v>
      </c>
      <c r="R1892" s="225"/>
      <c r="S1892" s="6"/>
      <c r="T1892" s="6"/>
      <c r="U1892" s="6"/>
      <c r="V1892" s="6"/>
      <c r="W1892" s="6"/>
      <c r="X1892" s="6"/>
    </row>
    <row r="1893" spans="1:24" s="5" customFormat="1">
      <c r="A1893" s="496"/>
      <c r="B1893" s="480"/>
      <c r="C1893" s="480"/>
      <c r="D1893" s="480"/>
      <c r="E1893" s="480"/>
      <c r="F1893" s="543"/>
      <c r="G1893" s="543"/>
      <c r="H1893" s="543"/>
      <c r="I1893" s="226" t="s">
        <v>16</v>
      </c>
      <c r="J1893" s="496"/>
      <c r="K1893" s="221" t="s">
        <v>12</v>
      </c>
      <c r="L1893" s="35">
        <v>0</v>
      </c>
      <c r="M1893" s="35">
        <v>0</v>
      </c>
      <c r="N1893" s="35">
        <v>0.39400000000000002</v>
      </c>
      <c r="O1893" s="227">
        <v>1</v>
      </c>
      <c r="P1893" s="227"/>
      <c r="Q1893" s="36">
        <f t="shared" si="912"/>
        <v>1.3940000000000001</v>
      </c>
      <c r="R1893" s="225"/>
      <c r="S1893" s="6"/>
      <c r="T1893" s="6"/>
      <c r="U1893" s="6"/>
      <c r="V1893" s="6"/>
      <c r="W1893" s="6"/>
      <c r="X1893" s="6"/>
    </row>
    <row r="1894" spans="1:24" s="5" customFormat="1" ht="25.5">
      <c r="A1894" s="496"/>
      <c r="B1894" s="480"/>
      <c r="C1894" s="480"/>
      <c r="D1894" s="480"/>
      <c r="E1894" s="480"/>
      <c r="F1894" s="543"/>
      <c r="G1894" s="543"/>
      <c r="H1894" s="543"/>
      <c r="I1894" s="229" t="s">
        <v>25</v>
      </c>
      <c r="J1894" s="496"/>
      <c r="K1894" s="220" t="s">
        <v>47</v>
      </c>
      <c r="L1894" s="36">
        <f>L1895</f>
        <v>0</v>
      </c>
      <c r="M1894" s="36">
        <f t="shared" ref="M1894" si="916">M1895</f>
        <v>0</v>
      </c>
      <c r="N1894" s="36">
        <f t="shared" ref="N1894" si="917">N1895</f>
        <v>0.7</v>
      </c>
      <c r="O1894" s="36">
        <f t="shared" ref="O1894" si="918">O1895</f>
        <v>1.73</v>
      </c>
      <c r="P1894" s="36"/>
      <c r="Q1894" s="36">
        <f t="shared" si="912"/>
        <v>2.4299999999999997</v>
      </c>
      <c r="R1894" s="225"/>
      <c r="S1894" s="6"/>
      <c r="T1894" s="6"/>
      <c r="U1894" s="6"/>
      <c r="V1894" s="6"/>
      <c r="W1894" s="6"/>
      <c r="X1894" s="6"/>
    </row>
    <row r="1895" spans="1:24" s="5" customFormat="1">
      <c r="A1895" s="498"/>
      <c r="B1895" s="481"/>
      <c r="C1895" s="480"/>
      <c r="D1895" s="480"/>
      <c r="E1895" s="480"/>
      <c r="F1895" s="543"/>
      <c r="G1895" s="543"/>
      <c r="H1895" s="543"/>
      <c r="I1895" s="226" t="s">
        <v>16</v>
      </c>
      <c r="J1895" s="498"/>
      <c r="K1895" s="221" t="s">
        <v>12</v>
      </c>
      <c r="L1895" s="35">
        <v>0</v>
      </c>
      <c r="M1895" s="35">
        <v>0</v>
      </c>
      <c r="N1895" s="35">
        <v>0.7</v>
      </c>
      <c r="O1895" s="35">
        <v>1.73</v>
      </c>
      <c r="P1895" s="35"/>
      <c r="Q1895" s="36">
        <f t="shared" si="912"/>
        <v>2.4299999999999997</v>
      </c>
      <c r="R1895" s="225"/>
      <c r="S1895" s="6"/>
      <c r="T1895" s="6"/>
      <c r="U1895" s="6"/>
      <c r="V1895" s="6"/>
      <c r="W1895" s="6"/>
      <c r="X1895" s="6"/>
    </row>
    <row r="1896" spans="1:24" s="5" customFormat="1" ht="12.75" customHeight="1">
      <c r="A1896" s="495">
        <v>11</v>
      </c>
      <c r="B1896" s="479" t="s">
        <v>497</v>
      </c>
      <c r="C1896" s="480"/>
      <c r="D1896" s="480"/>
      <c r="E1896" s="480"/>
      <c r="F1896" s="543"/>
      <c r="G1896" s="543"/>
      <c r="H1896" s="543"/>
      <c r="I1896" s="201" t="s">
        <v>13</v>
      </c>
      <c r="J1896" s="495">
        <v>124</v>
      </c>
      <c r="K1896" s="10"/>
      <c r="L1896" s="15">
        <f>L1897+L1901+L1903+L1905</f>
        <v>0</v>
      </c>
      <c r="M1896" s="15">
        <f t="shared" ref="M1896" si="919">M1897+M1901+M1903+M1905</f>
        <v>0</v>
      </c>
      <c r="N1896" s="15">
        <f>N1897+N1901+N1903+N1905</f>
        <v>65.923000000000002</v>
      </c>
      <c r="O1896" s="15">
        <f t="shared" ref="O1896" si="920">O1897+O1901+O1903+O1905</f>
        <v>86.751999999999995</v>
      </c>
      <c r="P1896" s="15"/>
      <c r="Q1896" s="15">
        <f t="shared" si="912"/>
        <v>152.67500000000001</v>
      </c>
      <c r="R1896" s="225"/>
      <c r="S1896" s="6"/>
      <c r="T1896" s="6"/>
      <c r="U1896" s="6"/>
      <c r="V1896" s="6"/>
      <c r="W1896" s="6"/>
      <c r="X1896" s="6"/>
    </row>
    <row r="1897" spans="1:24" s="5" customFormat="1" ht="51">
      <c r="A1897" s="496"/>
      <c r="B1897" s="480"/>
      <c r="C1897" s="480"/>
      <c r="D1897" s="480"/>
      <c r="E1897" s="480"/>
      <c r="F1897" s="543"/>
      <c r="G1897" s="543"/>
      <c r="H1897" s="543"/>
      <c r="I1897" s="229" t="s">
        <v>121</v>
      </c>
      <c r="J1897" s="496"/>
      <c r="K1897" s="220" t="s">
        <v>10</v>
      </c>
      <c r="L1897" s="68">
        <f>L1898+L1899+L1900</f>
        <v>0</v>
      </c>
      <c r="M1897" s="68">
        <f t="shared" ref="M1897" si="921">M1898+M1899+M1900</f>
        <v>0</v>
      </c>
      <c r="N1897" s="68">
        <f t="shared" ref="N1897" si="922">N1898+N1899+N1900</f>
        <v>63.131999999999998</v>
      </c>
      <c r="O1897" s="68">
        <f t="shared" ref="O1897" si="923">O1898+O1899+O1900</f>
        <v>77.396999999999991</v>
      </c>
      <c r="P1897" s="68"/>
      <c r="Q1897" s="36">
        <f t="shared" si="912"/>
        <v>140.529</v>
      </c>
      <c r="R1897" s="225"/>
      <c r="S1897" s="6"/>
      <c r="T1897" s="6"/>
      <c r="U1897" s="6"/>
      <c r="V1897" s="6"/>
      <c r="W1897" s="6"/>
      <c r="X1897" s="6"/>
    </row>
    <row r="1898" spans="1:24" s="5" customFormat="1" ht="25.5">
      <c r="A1898" s="496"/>
      <c r="B1898" s="480"/>
      <c r="C1898" s="480"/>
      <c r="D1898" s="480"/>
      <c r="E1898" s="480"/>
      <c r="F1898" s="543"/>
      <c r="G1898" s="543"/>
      <c r="H1898" s="543"/>
      <c r="I1898" s="226" t="s">
        <v>114</v>
      </c>
      <c r="J1898" s="496"/>
      <c r="K1898" s="221" t="s">
        <v>11</v>
      </c>
      <c r="L1898" s="35">
        <v>0</v>
      </c>
      <c r="M1898" s="35">
        <v>0</v>
      </c>
      <c r="N1898" s="227">
        <v>0</v>
      </c>
      <c r="O1898" s="227">
        <v>8.5999999999999993E-2</v>
      </c>
      <c r="P1898" s="227"/>
      <c r="Q1898" s="36">
        <f t="shared" si="912"/>
        <v>8.5999999999999993E-2</v>
      </c>
      <c r="R1898" s="225"/>
      <c r="S1898" s="6"/>
      <c r="T1898" s="6"/>
      <c r="U1898" s="6"/>
      <c r="V1898" s="6"/>
      <c r="W1898" s="6"/>
      <c r="X1898" s="6"/>
    </row>
    <row r="1899" spans="1:24" s="5" customFormat="1">
      <c r="A1899" s="496"/>
      <c r="B1899" s="480"/>
      <c r="C1899" s="480"/>
      <c r="D1899" s="480"/>
      <c r="E1899" s="480"/>
      <c r="F1899" s="543"/>
      <c r="G1899" s="543"/>
      <c r="H1899" s="543"/>
      <c r="I1899" s="226" t="s">
        <v>16</v>
      </c>
      <c r="J1899" s="496"/>
      <c r="K1899" s="221" t="s">
        <v>12</v>
      </c>
      <c r="L1899" s="35">
        <v>0</v>
      </c>
      <c r="M1899" s="35">
        <v>0</v>
      </c>
      <c r="N1899" s="227">
        <v>23.838000000000001</v>
      </c>
      <c r="O1899" s="227">
        <v>17.567</v>
      </c>
      <c r="P1899" s="227"/>
      <c r="Q1899" s="36">
        <f t="shared" si="912"/>
        <v>41.405000000000001</v>
      </c>
      <c r="R1899" s="225"/>
      <c r="S1899" s="6"/>
      <c r="T1899" s="6"/>
      <c r="U1899" s="6"/>
      <c r="V1899" s="6"/>
      <c r="W1899" s="6"/>
      <c r="X1899" s="6"/>
    </row>
    <row r="1900" spans="1:24" s="5" customFormat="1" ht="25.5">
      <c r="A1900" s="496"/>
      <c r="B1900" s="480"/>
      <c r="C1900" s="480"/>
      <c r="D1900" s="480"/>
      <c r="E1900" s="480"/>
      <c r="F1900" s="543"/>
      <c r="G1900" s="543"/>
      <c r="H1900" s="543"/>
      <c r="I1900" s="226" t="s">
        <v>490</v>
      </c>
      <c r="J1900" s="496"/>
      <c r="K1900" s="221" t="s">
        <v>127</v>
      </c>
      <c r="L1900" s="35">
        <v>0</v>
      </c>
      <c r="M1900" s="35">
        <v>0</v>
      </c>
      <c r="N1900" s="227">
        <v>39.293999999999997</v>
      </c>
      <c r="O1900" s="227">
        <v>59.744</v>
      </c>
      <c r="P1900" s="227"/>
      <c r="Q1900" s="36">
        <f t="shared" si="912"/>
        <v>99.037999999999997</v>
      </c>
      <c r="R1900" s="225"/>
      <c r="S1900" s="6"/>
      <c r="T1900" s="6"/>
      <c r="U1900" s="6"/>
      <c r="V1900" s="6"/>
      <c r="W1900" s="6"/>
      <c r="X1900" s="6"/>
    </row>
    <row r="1901" spans="1:24" s="5" customFormat="1" ht="25.5">
      <c r="A1901" s="496"/>
      <c r="B1901" s="480"/>
      <c r="C1901" s="480"/>
      <c r="D1901" s="480"/>
      <c r="E1901" s="480"/>
      <c r="F1901" s="543"/>
      <c r="G1901" s="543"/>
      <c r="H1901" s="543"/>
      <c r="I1901" s="229" t="s">
        <v>123</v>
      </c>
      <c r="J1901" s="496"/>
      <c r="K1901" s="220" t="s">
        <v>40</v>
      </c>
      <c r="L1901" s="36">
        <f>L1902</f>
        <v>0</v>
      </c>
      <c r="M1901" s="36">
        <f t="shared" ref="M1901" si="924">M1902</f>
        <v>0</v>
      </c>
      <c r="N1901" s="36">
        <f t="shared" ref="N1901" si="925">N1902</f>
        <v>2.4039999999999999</v>
      </c>
      <c r="O1901" s="36">
        <f t="shared" ref="O1901" si="926">O1902</f>
        <v>3</v>
      </c>
      <c r="P1901" s="36"/>
      <c r="Q1901" s="36">
        <f t="shared" si="912"/>
        <v>5.4039999999999999</v>
      </c>
      <c r="R1901" s="225"/>
      <c r="S1901" s="6"/>
      <c r="T1901" s="6"/>
      <c r="U1901" s="6"/>
      <c r="V1901" s="6"/>
      <c r="W1901" s="6"/>
      <c r="X1901" s="6"/>
    </row>
    <row r="1902" spans="1:24" s="5" customFormat="1">
      <c r="A1902" s="496"/>
      <c r="B1902" s="480"/>
      <c r="C1902" s="480"/>
      <c r="D1902" s="480"/>
      <c r="E1902" s="480"/>
      <c r="F1902" s="543"/>
      <c r="G1902" s="543"/>
      <c r="H1902" s="543"/>
      <c r="I1902" s="226" t="s">
        <v>16</v>
      </c>
      <c r="J1902" s="496"/>
      <c r="K1902" s="221" t="s">
        <v>12</v>
      </c>
      <c r="L1902" s="35">
        <v>0</v>
      </c>
      <c r="M1902" s="35">
        <v>0</v>
      </c>
      <c r="N1902" s="227">
        <v>2.4039999999999999</v>
      </c>
      <c r="O1902" s="227">
        <v>3</v>
      </c>
      <c r="P1902" s="227"/>
      <c r="Q1902" s="36">
        <f t="shared" si="912"/>
        <v>5.4039999999999999</v>
      </c>
      <c r="R1902" s="225"/>
      <c r="S1902" s="6"/>
      <c r="T1902" s="6"/>
      <c r="U1902" s="6"/>
      <c r="V1902" s="6"/>
      <c r="W1902" s="6"/>
      <c r="X1902" s="6"/>
    </row>
    <row r="1903" spans="1:24" s="5" customFormat="1" ht="25.5">
      <c r="A1903" s="496"/>
      <c r="B1903" s="480"/>
      <c r="C1903" s="480"/>
      <c r="D1903" s="480"/>
      <c r="E1903" s="480"/>
      <c r="F1903" s="543"/>
      <c r="G1903" s="543"/>
      <c r="H1903" s="543"/>
      <c r="I1903" s="229" t="s">
        <v>124</v>
      </c>
      <c r="J1903" s="496"/>
      <c r="K1903" s="220" t="s">
        <v>11</v>
      </c>
      <c r="L1903" s="36">
        <f>L1904</f>
        <v>0</v>
      </c>
      <c r="M1903" s="36">
        <f t="shared" ref="M1903" si="927">M1904</f>
        <v>0</v>
      </c>
      <c r="N1903" s="36">
        <f t="shared" ref="N1903" si="928">N1904</f>
        <v>0.38700000000000001</v>
      </c>
      <c r="O1903" s="36">
        <f t="shared" ref="O1903" si="929">O1904</f>
        <v>4.8550000000000004</v>
      </c>
      <c r="P1903" s="36"/>
      <c r="Q1903" s="36">
        <f t="shared" si="912"/>
        <v>5.2420000000000009</v>
      </c>
      <c r="R1903" s="225"/>
      <c r="S1903" s="6"/>
      <c r="T1903" s="6"/>
      <c r="U1903" s="6"/>
      <c r="V1903" s="6"/>
      <c r="W1903" s="6"/>
      <c r="X1903" s="6"/>
    </row>
    <row r="1904" spans="1:24" s="5" customFormat="1">
      <c r="A1904" s="496"/>
      <c r="B1904" s="480"/>
      <c r="C1904" s="480"/>
      <c r="D1904" s="480"/>
      <c r="E1904" s="480"/>
      <c r="F1904" s="543"/>
      <c r="G1904" s="543"/>
      <c r="H1904" s="543"/>
      <c r="I1904" s="226" t="s">
        <v>16</v>
      </c>
      <c r="J1904" s="496"/>
      <c r="K1904" s="221" t="s">
        <v>12</v>
      </c>
      <c r="L1904" s="35">
        <v>0</v>
      </c>
      <c r="M1904" s="35">
        <v>0</v>
      </c>
      <c r="N1904" s="227">
        <v>0.38700000000000001</v>
      </c>
      <c r="O1904" s="227">
        <v>4.8550000000000004</v>
      </c>
      <c r="P1904" s="227"/>
      <c r="Q1904" s="36">
        <f t="shared" si="912"/>
        <v>5.2420000000000009</v>
      </c>
      <c r="R1904" s="225"/>
      <c r="S1904" s="6"/>
      <c r="T1904" s="6"/>
      <c r="U1904" s="6"/>
      <c r="V1904" s="6"/>
      <c r="W1904" s="6"/>
      <c r="X1904" s="6"/>
    </row>
    <row r="1905" spans="1:24" s="5" customFormat="1" ht="25.5">
      <c r="A1905" s="496"/>
      <c r="B1905" s="480"/>
      <c r="C1905" s="480"/>
      <c r="D1905" s="480"/>
      <c r="E1905" s="480"/>
      <c r="F1905" s="543"/>
      <c r="G1905" s="543"/>
      <c r="H1905" s="543"/>
      <c r="I1905" s="229" t="s">
        <v>25</v>
      </c>
      <c r="J1905" s="496"/>
      <c r="K1905" s="220" t="s">
        <v>47</v>
      </c>
      <c r="L1905" s="36">
        <f>L1906</f>
        <v>0</v>
      </c>
      <c r="M1905" s="36">
        <f>M1906</f>
        <v>0</v>
      </c>
      <c r="N1905" s="36">
        <f>N1906</f>
        <v>0</v>
      </c>
      <c r="O1905" s="36">
        <f>O1906</f>
        <v>1.5</v>
      </c>
      <c r="P1905" s="36"/>
      <c r="Q1905" s="36">
        <f t="shared" si="912"/>
        <v>1.5</v>
      </c>
      <c r="R1905" s="225"/>
      <c r="S1905" s="6"/>
      <c r="T1905" s="6"/>
      <c r="U1905" s="6"/>
      <c r="V1905" s="6"/>
      <c r="W1905" s="6"/>
      <c r="X1905" s="6"/>
    </row>
    <row r="1906" spans="1:24" s="5" customFormat="1">
      <c r="A1906" s="498"/>
      <c r="B1906" s="481"/>
      <c r="C1906" s="480"/>
      <c r="D1906" s="480"/>
      <c r="E1906" s="480"/>
      <c r="F1906" s="543"/>
      <c r="G1906" s="543"/>
      <c r="H1906" s="543"/>
      <c r="I1906" s="226" t="s">
        <v>16</v>
      </c>
      <c r="J1906" s="496"/>
      <c r="K1906" s="221" t="s">
        <v>12</v>
      </c>
      <c r="L1906" s="35">
        <v>0</v>
      </c>
      <c r="M1906" s="35">
        <v>0</v>
      </c>
      <c r="N1906" s="35">
        <v>0</v>
      </c>
      <c r="O1906" s="16">
        <v>1.5</v>
      </c>
      <c r="P1906" s="16"/>
      <c r="Q1906" s="36">
        <f t="shared" si="912"/>
        <v>1.5</v>
      </c>
      <c r="R1906" s="225"/>
      <c r="S1906" s="6"/>
      <c r="T1906" s="6"/>
      <c r="U1906" s="6"/>
      <c r="V1906" s="6"/>
      <c r="W1906" s="6"/>
      <c r="X1906" s="6"/>
    </row>
    <row r="1907" spans="1:24" s="5" customFormat="1" ht="12.75" customHeight="1">
      <c r="A1907" s="497">
        <v>12</v>
      </c>
      <c r="B1907" s="479" t="s">
        <v>498</v>
      </c>
      <c r="C1907" s="480"/>
      <c r="D1907" s="480"/>
      <c r="E1907" s="480"/>
      <c r="F1907" s="543"/>
      <c r="G1907" s="543"/>
      <c r="H1907" s="543"/>
      <c r="I1907" s="201" t="s">
        <v>13</v>
      </c>
      <c r="J1907" s="495">
        <v>124</v>
      </c>
      <c r="K1907" s="10"/>
      <c r="L1907" s="15">
        <f>L1908+L1912+L1914+L1916</f>
        <v>0</v>
      </c>
      <c r="M1907" s="15">
        <f t="shared" ref="M1907" si="930">M1908+M1912+M1914+M1916</f>
        <v>0</v>
      </c>
      <c r="N1907" s="15">
        <f t="shared" ref="N1907" si="931">N1908+N1912+N1914+N1916</f>
        <v>45.173000000000002</v>
      </c>
      <c r="O1907" s="15">
        <f t="shared" ref="O1907" si="932">O1908+O1912+O1914+O1916</f>
        <v>53.812999999999995</v>
      </c>
      <c r="P1907" s="15"/>
      <c r="Q1907" s="15">
        <f t="shared" si="912"/>
        <v>98.98599999999999</v>
      </c>
      <c r="R1907" s="225"/>
      <c r="S1907" s="6"/>
      <c r="T1907" s="6"/>
      <c r="U1907" s="6"/>
      <c r="V1907" s="6"/>
      <c r="W1907" s="6"/>
      <c r="X1907" s="6"/>
    </row>
    <row r="1908" spans="1:24" s="5" customFormat="1" ht="51">
      <c r="A1908" s="497"/>
      <c r="B1908" s="480"/>
      <c r="C1908" s="480"/>
      <c r="D1908" s="480"/>
      <c r="E1908" s="480"/>
      <c r="F1908" s="543"/>
      <c r="G1908" s="543"/>
      <c r="H1908" s="543"/>
      <c r="I1908" s="229" t="s">
        <v>121</v>
      </c>
      <c r="J1908" s="496"/>
      <c r="K1908" s="220" t="s">
        <v>10</v>
      </c>
      <c r="L1908" s="68">
        <f>L1909+L1910+L1911</f>
        <v>0</v>
      </c>
      <c r="M1908" s="68">
        <f t="shared" ref="M1908" si="933">M1909+M1910+M1911</f>
        <v>0</v>
      </c>
      <c r="N1908" s="68">
        <f t="shared" ref="N1908" si="934">N1909+N1910+N1911</f>
        <v>41.241</v>
      </c>
      <c r="O1908" s="68">
        <f t="shared" ref="O1908" si="935">O1909+O1910+O1911</f>
        <v>47.406999999999996</v>
      </c>
      <c r="P1908" s="68"/>
      <c r="Q1908" s="36">
        <f t="shared" si="912"/>
        <v>88.647999999999996</v>
      </c>
      <c r="R1908" s="225"/>
      <c r="S1908" s="6"/>
      <c r="T1908" s="6"/>
      <c r="U1908" s="6"/>
      <c r="V1908" s="6"/>
      <c r="W1908" s="6"/>
      <c r="X1908" s="6"/>
    </row>
    <row r="1909" spans="1:24" s="5" customFormat="1" ht="25.5">
      <c r="A1909" s="497"/>
      <c r="B1909" s="480"/>
      <c r="C1909" s="480"/>
      <c r="D1909" s="480"/>
      <c r="E1909" s="480"/>
      <c r="F1909" s="543"/>
      <c r="G1909" s="543"/>
      <c r="H1909" s="543"/>
      <c r="I1909" s="226" t="s">
        <v>114</v>
      </c>
      <c r="J1909" s="496"/>
      <c r="K1909" s="221" t="s">
        <v>11</v>
      </c>
      <c r="L1909" s="35">
        <v>0</v>
      </c>
      <c r="M1909" s="35">
        <v>0</v>
      </c>
      <c r="N1909" s="227">
        <v>0</v>
      </c>
      <c r="O1909" s="227">
        <v>8.6999999999999994E-2</v>
      </c>
      <c r="P1909" s="227"/>
      <c r="Q1909" s="36">
        <f t="shared" si="912"/>
        <v>8.6999999999999994E-2</v>
      </c>
      <c r="R1909" s="225"/>
      <c r="S1909" s="6"/>
      <c r="T1909" s="6"/>
      <c r="U1909" s="6"/>
      <c r="V1909" s="6"/>
      <c r="W1909" s="6"/>
      <c r="X1909" s="6"/>
    </row>
    <row r="1910" spans="1:24" s="5" customFormat="1">
      <c r="A1910" s="497"/>
      <c r="B1910" s="480"/>
      <c r="C1910" s="480"/>
      <c r="D1910" s="480"/>
      <c r="E1910" s="480"/>
      <c r="F1910" s="543"/>
      <c r="G1910" s="543"/>
      <c r="H1910" s="543"/>
      <c r="I1910" s="226" t="s">
        <v>16</v>
      </c>
      <c r="J1910" s="496"/>
      <c r="K1910" s="221" t="s">
        <v>12</v>
      </c>
      <c r="L1910" s="35">
        <v>0</v>
      </c>
      <c r="M1910" s="35">
        <v>0</v>
      </c>
      <c r="N1910" s="227">
        <v>14.212999999999999</v>
      </c>
      <c r="O1910" s="227">
        <v>9.6890000000000001</v>
      </c>
      <c r="P1910" s="227"/>
      <c r="Q1910" s="36">
        <f t="shared" si="912"/>
        <v>23.902000000000001</v>
      </c>
      <c r="R1910" s="225"/>
      <c r="S1910" s="6"/>
      <c r="T1910" s="6"/>
      <c r="U1910" s="6"/>
      <c r="V1910" s="6"/>
      <c r="W1910" s="6"/>
      <c r="X1910" s="6"/>
    </row>
    <row r="1911" spans="1:24" s="5" customFormat="1" ht="25.5">
      <c r="A1911" s="497"/>
      <c r="B1911" s="480"/>
      <c r="C1911" s="480"/>
      <c r="D1911" s="480"/>
      <c r="E1911" s="480"/>
      <c r="F1911" s="543"/>
      <c r="G1911" s="543"/>
      <c r="H1911" s="543"/>
      <c r="I1911" s="226" t="s">
        <v>490</v>
      </c>
      <c r="J1911" s="496"/>
      <c r="K1911" s="221" t="s">
        <v>127</v>
      </c>
      <c r="L1911" s="35">
        <v>0</v>
      </c>
      <c r="M1911" s="35">
        <v>0</v>
      </c>
      <c r="N1911" s="227">
        <v>27.027999999999999</v>
      </c>
      <c r="O1911" s="227">
        <v>37.631</v>
      </c>
      <c r="P1911" s="227"/>
      <c r="Q1911" s="36">
        <f t="shared" si="912"/>
        <v>64.658999999999992</v>
      </c>
      <c r="R1911" s="225"/>
      <c r="S1911" s="6"/>
      <c r="T1911" s="6"/>
      <c r="U1911" s="6"/>
      <c r="V1911" s="6"/>
      <c r="W1911" s="6"/>
      <c r="X1911" s="6"/>
    </row>
    <row r="1912" spans="1:24" s="5" customFormat="1" ht="25.5">
      <c r="A1912" s="497"/>
      <c r="B1912" s="480"/>
      <c r="C1912" s="480"/>
      <c r="D1912" s="480"/>
      <c r="E1912" s="480"/>
      <c r="F1912" s="543"/>
      <c r="G1912" s="543"/>
      <c r="H1912" s="543"/>
      <c r="I1912" s="229" t="s">
        <v>123</v>
      </c>
      <c r="J1912" s="496"/>
      <c r="K1912" s="220" t="s">
        <v>40</v>
      </c>
      <c r="L1912" s="36">
        <f>L1913</f>
        <v>0</v>
      </c>
      <c r="M1912" s="36">
        <f t="shared" ref="M1912" si="936">M1913</f>
        <v>0</v>
      </c>
      <c r="N1912" s="36">
        <f t="shared" ref="N1912" si="937">N1913</f>
        <v>1.5</v>
      </c>
      <c r="O1912" s="36">
        <f t="shared" ref="O1912" si="938">O1913</f>
        <v>3</v>
      </c>
      <c r="P1912" s="36"/>
      <c r="Q1912" s="36">
        <f t="shared" si="912"/>
        <v>4.5</v>
      </c>
      <c r="R1912" s="225"/>
      <c r="S1912" s="6"/>
      <c r="T1912" s="6"/>
      <c r="U1912" s="6"/>
      <c r="V1912" s="6"/>
      <c r="W1912" s="6"/>
      <c r="X1912" s="6"/>
    </row>
    <row r="1913" spans="1:24" s="5" customFormat="1">
      <c r="A1913" s="497"/>
      <c r="B1913" s="480"/>
      <c r="C1913" s="480"/>
      <c r="D1913" s="480"/>
      <c r="E1913" s="480"/>
      <c r="F1913" s="543"/>
      <c r="G1913" s="543"/>
      <c r="H1913" s="543"/>
      <c r="I1913" s="226" t="s">
        <v>16</v>
      </c>
      <c r="J1913" s="496"/>
      <c r="K1913" s="221" t="s">
        <v>12</v>
      </c>
      <c r="L1913" s="35">
        <v>0</v>
      </c>
      <c r="M1913" s="35">
        <v>0</v>
      </c>
      <c r="N1913" s="227">
        <v>1.5</v>
      </c>
      <c r="O1913" s="227">
        <v>3</v>
      </c>
      <c r="P1913" s="227"/>
      <c r="Q1913" s="36">
        <f t="shared" si="912"/>
        <v>4.5</v>
      </c>
      <c r="R1913" s="225"/>
      <c r="S1913" s="6"/>
      <c r="T1913" s="6"/>
      <c r="U1913" s="6"/>
      <c r="V1913" s="6"/>
      <c r="W1913" s="6"/>
      <c r="X1913" s="6"/>
    </row>
    <row r="1914" spans="1:24" s="5" customFormat="1" ht="25.5">
      <c r="A1914" s="497"/>
      <c r="B1914" s="480"/>
      <c r="C1914" s="480"/>
      <c r="D1914" s="480"/>
      <c r="E1914" s="480"/>
      <c r="F1914" s="543"/>
      <c r="G1914" s="543"/>
      <c r="H1914" s="543"/>
      <c r="I1914" s="229" t="s">
        <v>124</v>
      </c>
      <c r="J1914" s="496"/>
      <c r="K1914" s="220" t="s">
        <v>11</v>
      </c>
      <c r="L1914" s="36">
        <f>L1915</f>
        <v>0</v>
      </c>
      <c r="M1914" s="36">
        <f t="shared" ref="M1914" si="939">M1915</f>
        <v>0</v>
      </c>
      <c r="N1914" s="36">
        <f t="shared" ref="N1914" si="940">N1915</f>
        <v>1.9319999999999999</v>
      </c>
      <c r="O1914" s="36">
        <f t="shared" ref="O1914" si="941">O1915</f>
        <v>1.5</v>
      </c>
      <c r="P1914" s="36"/>
      <c r="Q1914" s="36">
        <f t="shared" si="912"/>
        <v>3.4319999999999999</v>
      </c>
      <c r="R1914" s="225"/>
      <c r="S1914" s="6"/>
      <c r="T1914" s="6"/>
      <c r="U1914" s="6"/>
      <c r="V1914" s="6"/>
      <c r="W1914" s="6"/>
      <c r="X1914" s="6"/>
    </row>
    <row r="1915" spans="1:24" s="5" customFormat="1">
      <c r="A1915" s="497"/>
      <c r="B1915" s="480"/>
      <c r="C1915" s="480"/>
      <c r="D1915" s="480"/>
      <c r="E1915" s="480"/>
      <c r="F1915" s="543"/>
      <c r="G1915" s="543"/>
      <c r="H1915" s="543"/>
      <c r="I1915" s="226" t="s">
        <v>16</v>
      </c>
      <c r="J1915" s="496"/>
      <c r="K1915" s="221" t="s">
        <v>12</v>
      </c>
      <c r="L1915" s="35">
        <v>0</v>
      </c>
      <c r="M1915" s="35">
        <v>0</v>
      </c>
      <c r="N1915" s="227">
        <v>1.9319999999999999</v>
      </c>
      <c r="O1915" s="227">
        <v>1.5</v>
      </c>
      <c r="P1915" s="227"/>
      <c r="Q1915" s="36">
        <f t="shared" si="912"/>
        <v>3.4319999999999999</v>
      </c>
      <c r="R1915" s="225"/>
      <c r="S1915" s="6"/>
      <c r="T1915" s="6"/>
      <c r="U1915" s="6"/>
      <c r="V1915" s="6"/>
      <c r="W1915" s="6"/>
      <c r="X1915" s="6"/>
    </row>
    <row r="1916" spans="1:24" s="5" customFormat="1" ht="25.5">
      <c r="A1916" s="497"/>
      <c r="B1916" s="480"/>
      <c r="C1916" s="480"/>
      <c r="D1916" s="480"/>
      <c r="E1916" s="480"/>
      <c r="F1916" s="543"/>
      <c r="G1916" s="543"/>
      <c r="H1916" s="543"/>
      <c r="I1916" s="229" t="s">
        <v>25</v>
      </c>
      <c r="J1916" s="496"/>
      <c r="K1916" s="220" t="s">
        <v>47</v>
      </c>
      <c r="L1916" s="36">
        <f>L1917</f>
        <v>0</v>
      </c>
      <c r="M1916" s="36">
        <f t="shared" ref="M1916" si="942">M1917</f>
        <v>0</v>
      </c>
      <c r="N1916" s="36">
        <f t="shared" ref="N1916" si="943">N1917</f>
        <v>0.5</v>
      </c>
      <c r="O1916" s="36">
        <f t="shared" ref="O1916" si="944">O1917</f>
        <v>1.9059999999999999</v>
      </c>
      <c r="P1916" s="36"/>
      <c r="Q1916" s="36">
        <f t="shared" si="912"/>
        <v>2.4059999999999997</v>
      </c>
      <c r="R1916" s="225"/>
      <c r="S1916" s="6"/>
      <c r="T1916" s="6"/>
      <c r="U1916" s="6"/>
      <c r="V1916" s="6"/>
      <c r="W1916" s="6"/>
      <c r="X1916" s="6"/>
    </row>
    <row r="1917" spans="1:24" s="5" customFormat="1" ht="25.5">
      <c r="A1917" s="497"/>
      <c r="B1917" s="481"/>
      <c r="C1917" s="480"/>
      <c r="D1917" s="480"/>
      <c r="E1917" s="480"/>
      <c r="F1917" s="543"/>
      <c r="G1917" s="543"/>
      <c r="H1917" s="543"/>
      <c r="I1917" s="226" t="s">
        <v>490</v>
      </c>
      <c r="J1917" s="496"/>
      <c r="K1917" s="221" t="s">
        <v>127</v>
      </c>
      <c r="L1917" s="35">
        <v>0</v>
      </c>
      <c r="M1917" s="35">
        <v>0</v>
      </c>
      <c r="N1917" s="227">
        <v>0.5</v>
      </c>
      <c r="O1917" s="227">
        <v>1.9059999999999999</v>
      </c>
      <c r="P1917" s="227"/>
      <c r="Q1917" s="36">
        <f t="shared" si="912"/>
        <v>2.4059999999999997</v>
      </c>
      <c r="R1917" s="225"/>
      <c r="S1917" s="6"/>
      <c r="T1917" s="6"/>
      <c r="U1917" s="6"/>
      <c r="V1917" s="6"/>
      <c r="W1917" s="6"/>
      <c r="X1917" s="6"/>
    </row>
    <row r="1918" spans="1:24" s="5" customFormat="1" ht="12.75" customHeight="1">
      <c r="A1918" s="495">
        <v>13</v>
      </c>
      <c r="B1918" s="479" t="s">
        <v>499</v>
      </c>
      <c r="C1918" s="480"/>
      <c r="D1918" s="480"/>
      <c r="E1918" s="480"/>
      <c r="F1918" s="543"/>
      <c r="G1918" s="543"/>
      <c r="H1918" s="543"/>
      <c r="I1918" s="201" t="s">
        <v>13</v>
      </c>
      <c r="J1918" s="495">
        <v>124</v>
      </c>
      <c r="K1918" s="10"/>
      <c r="L1918" s="15">
        <f>L1919+L1923+L1925+L1927</f>
        <v>0</v>
      </c>
      <c r="M1918" s="15">
        <f>M1919+M1923+M1925+M1927</f>
        <v>0</v>
      </c>
      <c r="N1918" s="15">
        <f>N1919+N1923+N1925+N1927</f>
        <v>194.22300000000001</v>
      </c>
      <c r="O1918" s="15">
        <f>O1919+O1923+O1925+O1927</f>
        <v>296.35699999999997</v>
      </c>
      <c r="P1918" s="15"/>
      <c r="Q1918" s="15">
        <f t="shared" si="912"/>
        <v>490.58</v>
      </c>
      <c r="R1918" s="225"/>
      <c r="S1918" s="6"/>
      <c r="T1918" s="6"/>
      <c r="U1918" s="6"/>
      <c r="V1918" s="6"/>
      <c r="W1918" s="6"/>
      <c r="X1918" s="6"/>
    </row>
    <row r="1919" spans="1:24" s="5" customFormat="1" ht="51">
      <c r="A1919" s="496"/>
      <c r="B1919" s="480"/>
      <c r="C1919" s="480"/>
      <c r="D1919" s="480"/>
      <c r="E1919" s="480"/>
      <c r="F1919" s="543"/>
      <c r="G1919" s="543"/>
      <c r="H1919" s="543"/>
      <c r="I1919" s="229" t="s">
        <v>121</v>
      </c>
      <c r="J1919" s="496"/>
      <c r="K1919" s="220" t="s">
        <v>10</v>
      </c>
      <c r="L1919" s="68">
        <f>L1920+L1921+L1922</f>
        <v>0</v>
      </c>
      <c r="M1919" s="68">
        <f t="shared" ref="M1919" si="945">M1920+M1921+M1922</f>
        <v>0</v>
      </c>
      <c r="N1919" s="68">
        <f t="shared" ref="N1919" si="946">N1920+N1921+N1922</f>
        <v>137.173</v>
      </c>
      <c r="O1919" s="68">
        <f t="shared" ref="O1919" si="947">O1920+O1921+O1922</f>
        <v>123.196</v>
      </c>
      <c r="P1919" s="68"/>
      <c r="Q1919" s="36">
        <f t="shared" si="912"/>
        <v>260.36900000000003</v>
      </c>
      <c r="R1919" s="225"/>
      <c r="S1919" s="6"/>
      <c r="T1919" s="6"/>
      <c r="U1919" s="6"/>
      <c r="V1919" s="6"/>
      <c r="W1919" s="6"/>
      <c r="X1919" s="6"/>
    </row>
    <row r="1920" spans="1:24" s="5" customFormat="1" ht="25.5">
      <c r="A1920" s="496"/>
      <c r="B1920" s="480"/>
      <c r="C1920" s="480"/>
      <c r="D1920" s="480"/>
      <c r="E1920" s="480"/>
      <c r="F1920" s="543"/>
      <c r="G1920" s="543"/>
      <c r="H1920" s="543"/>
      <c r="I1920" s="226" t="s">
        <v>114</v>
      </c>
      <c r="J1920" s="496"/>
      <c r="K1920" s="221" t="s">
        <v>11</v>
      </c>
      <c r="L1920" s="35">
        <v>0</v>
      </c>
      <c r="M1920" s="227">
        <v>0</v>
      </c>
      <c r="N1920" s="227">
        <v>0</v>
      </c>
      <c r="O1920" s="227">
        <v>0.22800000000000001</v>
      </c>
      <c r="P1920" s="227"/>
      <c r="Q1920" s="36">
        <f t="shared" si="912"/>
        <v>0.22800000000000001</v>
      </c>
      <c r="R1920" s="225"/>
      <c r="S1920" s="6"/>
      <c r="T1920" s="6"/>
      <c r="U1920" s="6"/>
      <c r="V1920" s="6"/>
      <c r="W1920" s="6"/>
      <c r="X1920" s="6"/>
    </row>
    <row r="1921" spans="1:24" s="5" customFormat="1">
      <c r="A1921" s="496"/>
      <c r="B1921" s="480"/>
      <c r="C1921" s="480"/>
      <c r="D1921" s="480"/>
      <c r="E1921" s="480"/>
      <c r="F1921" s="543"/>
      <c r="G1921" s="543"/>
      <c r="H1921" s="543"/>
      <c r="I1921" s="226" t="s">
        <v>16</v>
      </c>
      <c r="J1921" s="496"/>
      <c r="K1921" s="221" t="s">
        <v>12</v>
      </c>
      <c r="L1921" s="35">
        <v>0</v>
      </c>
      <c r="M1921" s="35">
        <v>0</v>
      </c>
      <c r="N1921" s="227">
        <v>119.598</v>
      </c>
      <c r="O1921" s="227">
        <v>47.968000000000004</v>
      </c>
      <c r="P1921" s="227"/>
      <c r="Q1921" s="36">
        <f t="shared" si="912"/>
        <v>167.566</v>
      </c>
      <c r="R1921" s="225"/>
      <c r="S1921" s="6"/>
      <c r="T1921" s="6"/>
      <c r="U1921" s="6"/>
      <c r="V1921" s="6"/>
      <c r="W1921" s="6"/>
      <c r="X1921" s="6"/>
    </row>
    <row r="1922" spans="1:24" s="5" customFormat="1" ht="25.5">
      <c r="A1922" s="496"/>
      <c r="B1922" s="480"/>
      <c r="C1922" s="480"/>
      <c r="D1922" s="480"/>
      <c r="E1922" s="480"/>
      <c r="F1922" s="543"/>
      <c r="G1922" s="543"/>
      <c r="H1922" s="543"/>
      <c r="I1922" s="226" t="s">
        <v>490</v>
      </c>
      <c r="J1922" s="496"/>
      <c r="K1922" s="221" t="s">
        <v>127</v>
      </c>
      <c r="L1922" s="35">
        <v>0</v>
      </c>
      <c r="M1922" s="35">
        <v>0</v>
      </c>
      <c r="N1922" s="227">
        <v>17.574999999999999</v>
      </c>
      <c r="O1922" s="227">
        <v>75</v>
      </c>
      <c r="P1922" s="227"/>
      <c r="Q1922" s="36">
        <f t="shared" si="912"/>
        <v>92.575000000000003</v>
      </c>
      <c r="R1922" s="225"/>
      <c r="S1922" s="6"/>
      <c r="T1922" s="6"/>
      <c r="U1922" s="6"/>
      <c r="V1922" s="6"/>
      <c r="W1922" s="6"/>
      <c r="X1922" s="6"/>
    </row>
    <row r="1923" spans="1:24" s="5" customFormat="1" ht="25.5">
      <c r="A1923" s="496"/>
      <c r="B1923" s="480"/>
      <c r="C1923" s="480"/>
      <c r="D1923" s="480"/>
      <c r="E1923" s="480"/>
      <c r="F1923" s="543"/>
      <c r="G1923" s="543"/>
      <c r="H1923" s="543"/>
      <c r="I1923" s="229" t="s">
        <v>124</v>
      </c>
      <c r="J1923" s="496"/>
      <c r="K1923" s="220" t="s">
        <v>11</v>
      </c>
      <c r="L1923" s="36">
        <f>L1924</f>
        <v>0</v>
      </c>
      <c r="M1923" s="36">
        <f t="shared" ref="M1923:O1923" si="948">M1924</f>
        <v>0</v>
      </c>
      <c r="N1923" s="36">
        <f t="shared" si="948"/>
        <v>53.673999999999999</v>
      </c>
      <c r="O1923" s="36">
        <f t="shared" si="948"/>
        <v>113.22199999999999</v>
      </c>
      <c r="P1923" s="36"/>
      <c r="Q1923" s="36">
        <f t="shared" si="912"/>
        <v>166.89599999999999</v>
      </c>
      <c r="R1923" s="225"/>
      <c r="S1923" s="6"/>
      <c r="T1923" s="6"/>
      <c r="U1923" s="6"/>
      <c r="V1923" s="6"/>
      <c r="W1923" s="6"/>
      <c r="X1923" s="6"/>
    </row>
    <row r="1924" spans="1:24" s="5" customFormat="1">
      <c r="A1924" s="496"/>
      <c r="B1924" s="480"/>
      <c r="C1924" s="480"/>
      <c r="D1924" s="480"/>
      <c r="E1924" s="480"/>
      <c r="F1924" s="543"/>
      <c r="G1924" s="543"/>
      <c r="H1924" s="543"/>
      <c r="I1924" s="226" t="s">
        <v>16</v>
      </c>
      <c r="J1924" s="496"/>
      <c r="K1924" s="221" t="s">
        <v>12</v>
      </c>
      <c r="L1924" s="35">
        <v>0</v>
      </c>
      <c r="M1924" s="227">
        <v>0</v>
      </c>
      <c r="N1924" s="227">
        <v>53.673999999999999</v>
      </c>
      <c r="O1924" s="227">
        <v>113.22199999999999</v>
      </c>
      <c r="P1924" s="227"/>
      <c r="Q1924" s="36">
        <f t="shared" si="912"/>
        <v>166.89599999999999</v>
      </c>
      <c r="R1924" s="225"/>
      <c r="S1924" s="6"/>
      <c r="T1924" s="6"/>
      <c r="U1924" s="6"/>
      <c r="V1924" s="6"/>
      <c r="W1924" s="6"/>
      <c r="X1924" s="6"/>
    </row>
    <row r="1925" spans="1:24" s="5" customFormat="1" ht="51">
      <c r="A1925" s="496"/>
      <c r="B1925" s="480"/>
      <c r="C1925" s="480"/>
      <c r="D1925" s="480"/>
      <c r="E1925" s="480"/>
      <c r="F1925" s="543"/>
      <c r="G1925" s="543"/>
      <c r="H1925" s="543"/>
      <c r="I1925" s="232" t="s">
        <v>125</v>
      </c>
      <c r="J1925" s="496"/>
      <c r="K1925" s="220" t="s">
        <v>45</v>
      </c>
      <c r="L1925" s="36">
        <f>L1926</f>
        <v>0</v>
      </c>
      <c r="M1925" s="36">
        <f t="shared" ref="M1925" si="949">M1926</f>
        <v>0</v>
      </c>
      <c r="N1925" s="36">
        <f t="shared" ref="N1925" si="950">N1926</f>
        <v>0</v>
      </c>
      <c r="O1925" s="36">
        <f t="shared" ref="O1925" si="951">O1926</f>
        <v>58.048999999999999</v>
      </c>
      <c r="P1925" s="36"/>
      <c r="Q1925" s="36">
        <f t="shared" si="912"/>
        <v>58.048999999999999</v>
      </c>
      <c r="R1925" s="225"/>
      <c r="S1925" s="6"/>
      <c r="T1925" s="6"/>
      <c r="U1925" s="6"/>
      <c r="V1925" s="6"/>
      <c r="W1925" s="6"/>
      <c r="X1925" s="6"/>
    </row>
    <row r="1926" spans="1:24" s="5" customFormat="1">
      <c r="A1926" s="496"/>
      <c r="B1926" s="480"/>
      <c r="C1926" s="480"/>
      <c r="D1926" s="480"/>
      <c r="E1926" s="480"/>
      <c r="F1926" s="543"/>
      <c r="G1926" s="543"/>
      <c r="H1926" s="543"/>
      <c r="I1926" s="226" t="s">
        <v>16</v>
      </c>
      <c r="J1926" s="496"/>
      <c r="K1926" s="221" t="s">
        <v>12</v>
      </c>
      <c r="L1926" s="35">
        <v>0</v>
      </c>
      <c r="M1926" s="227">
        <v>0</v>
      </c>
      <c r="N1926" s="68">
        <v>0</v>
      </c>
      <c r="O1926" s="227">
        <v>58.048999999999999</v>
      </c>
      <c r="P1926" s="227"/>
      <c r="Q1926" s="36">
        <f t="shared" si="912"/>
        <v>58.048999999999999</v>
      </c>
      <c r="R1926" s="225"/>
      <c r="S1926" s="6"/>
      <c r="T1926" s="6"/>
      <c r="U1926" s="6"/>
      <c r="V1926" s="6"/>
      <c r="W1926" s="6"/>
      <c r="X1926" s="6"/>
    </row>
    <row r="1927" spans="1:24" s="5" customFormat="1" ht="25.5">
      <c r="A1927" s="496"/>
      <c r="B1927" s="480"/>
      <c r="C1927" s="480"/>
      <c r="D1927" s="480"/>
      <c r="E1927" s="480"/>
      <c r="F1927" s="543"/>
      <c r="G1927" s="543"/>
      <c r="H1927" s="543"/>
      <c r="I1927" s="229" t="s">
        <v>25</v>
      </c>
      <c r="J1927" s="496"/>
      <c r="K1927" s="220" t="s">
        <v>47</v>
      </c>
      <c r="L1927" s="36">
        <f>L1928</f>
        <v>0</v>
      </c>
      <c r="M1927" s="36">
        <f t="shared" ref="M1927" si="952">M1928</f>
        <v>0</v>
      </c>
      <c r="N1927" s="36">
        <f t="shared" ref="N1927" si="953">N1928</f>
        <v>3.3759999999999999</v>
      </c>
      <c r="O1927" s="36">
        <f t="shared" ref="O1927" si="954">O1928</f>
        <v>1.89</v>
      </c>
      <c r="P1927" s="36"/>
      <c r="Q1927" s="36">
        <f t="shared" si="912"/>
        <v>5.266</v>
      </c>
      <c r="R1927" s="225"/>
      <c r="S1927" s="6"/>
      <c r="T1927" s="6"/>
      <c r="U1927" s="6"/>
      <c r="V1927" s="6"/>
      <c r="W1927" s="6"/>
      <c r="X1927" s="6"/>
    </row>
    <row r="1928" spans="1:24" s="5" customFormat="1">
      <c r="A1928" s="498"/>
      <c r="B1928" s="481"/>
      <c r="C1928" s="480"/>
      <c r="D1928" s="480"/>
      <c r="E1928" s="480"/>
      <c r="F1928" s="543"/>
      <c r="G1928" s="543"/>
      <c r="H1928" s="543"/>
      <c r="I1928" s="226" t="s">
        <v>16</v>
      </c>
      <c r="J1928" s="496"/>
      <c r="K1928" s="221" t="s">
        <v>12</v>
      </c>
      <c r="L1928" s="35">
        <v>0</v>
      </c>
      <c r="M1928" s="227">
        <v>0</v>
      </c>
      <c r="N1928" s="227">
        <v>3.3759999999999999</v>
      </c>
      <c r="O1928" s="227">
        <v>1.89</v>
      </c>
      <c r="P1928" s="227"/>
      <c r="Q1928" s="36">
        <f t="shared" si="912"/>
        <v>5.266</v>
      </c>
      <c r="R1928" s="225"/>
      <c r="S1928" s="6"/>
      <c r="T1928" s="6"/>
      <c r="U1928" s="6"/>
      <c r="V1928" s="6"/>
      <c r="W1928" s="6"/>
      <c r="X1928" s="6"/>
    </row>
    <row r="1929" spans="1:24" s="5" customFormat="1" ht="12.75" customHeight="1">
      <c r="A1929" s="495">
        <v>14</v>
      </c>
      <c r="B1929" s="479" t="s">
        <v>514</v>
      </c>
      <c r="C1929" s="480"/>
      <c r="D1929" s="480"/>
      <c r="E1929" s="480"/>
      <c r="F1929" s="543"/>
      <c r="G1929" s="543"/>
      <c r="H1929" s="543"/>
      <c r="I1929" s="201" t="s">
        <v>13</v>
      </c>
      <c r="J1929" s="495">
        <v>124</v>
      </c>
      <c r="K1929" s="140"/>
      <c r="L1929" s="15">
        <f>L1930+L1934+L1936+L1938</f>
        <v>0</v>
      </c>
      <c r="M1929" s="15">
        <f t="shared" ref="M1929:O1929" si="955">M1930+M1934+M1936+M1938</f>
        <v>0</v>
      </c>
      <c r="N1929" s="15">
        <f t="shared" si="955"/>
        <v>62.263000000000005</v>
      </c>
      <c r="O1929" s="15">
        <f t="shared" si="955"/>
        <v>63.576999999999998</v>
      </c>
      <c r="P1929" s="15"/>
      <c r="Q1929" s="15">
        <f t="shared" si="912"/>
        <v>125.84</v>
      </c>
      <c r="R1929" s="225"/>
      <c r="S1929" s="6"/>
      <c r="T1929" s="6"/>
      <c r="U1929" s="6"/>
      <c r="V1929" s="6"/>
      <c r="W1929" s="6"/>
      <c r="X1929" s="6"/>
    </row>
    <row r="1930" spans="1:24" s="5" customFormat="1" ht="51">
      <c r="A1930" s="496"/>
      <c r="B1930" s="480"/>
      <c r="C1930" s="480"/>
      <c r="D1930" s="480"/>
      <c r="E1930" s="480"/>
      <c r="F1930" s="543"/>
      <c r="G1930" s="543"/>
      <c r="H1930" s="543"/>
      <c r="I1930" s="259" t="s">
        <v>121</v>
      </c>
      <c r="J1930" s="496"/>
      <c r="K1930" s="220" t="s">
        <v>10</v>
      </c>
      <c r="L1930" s="36">
        <f>L1931+L1932+L1933</f>
        <v>0</v>
      </c>
      <c r="M1930" s="36">
        <f t="shared" ref="M1930:O1930" si="956">M1931+M1932+M1933</f>
        <v>0</v>
      </c>
      <c r="N1930" s="36">
        <f t="shared" si="956"/>
        <v>58.262</v>
      </c>
      <c r="O1930" s="36">
        <f t="shared" si="956"/>
        <v>58.594000000000001</v>
      </c>
      <c r="P1930" s="36"/>
      <c r="Q1930" s="36">
        <f t="shared" si="912"/>
        <v>116.85599999999999</v>
      </c>
      <c r="R1930" s="225"/>
      <c r="S1930" s="6"/>
      <c r="T1930" s="6"/>
      <c r="U1930" s="6"/>
      <c r="V1930" s="6"/>
      <c r="W1930" s="6"/>
      <c r="X1930" s="6"/>
    </row>
    <row r="1931" spans="1:24" s="5" customFormat="1" ht="25.5">
      <c r="A1931" s="496"/>
      <c r="B1931" s="480"/>
      <c r="C1931" s="480"/>
      <c r="D1931" s="480"/>
      <c r="E1931" s="480"/>
      <c r="F1931" s="543"/>
      <c r="G1931" s="543"/>
      <c r="H1931" s="543"/>
      <c r="I1931" s="226" t="s">
        <v>114</v>
      </c>
      <c r="J1931" s="496"/>
      <c r="K1931" s="221" t="s">
        <v>11</v>
      </c>
      <c r="L1931" s="35">
        <v>0</v>
      </c>
      <c r="M1931" s="35">
        <v>0</v>
      </c>
      <c r="N1931" s="227">
        <v>0</v>
      </c>
      <c r="O1931" s="227">
        <v>8.1000000000000003E-2</v>
      </c>
      <c r="P1931" s="227"/>
      <c r="Q1931" s="36">
        <f t="shared" si="912"/>
        <v>8.1000000000000003E-2</v>
      </c>
      <c r="R1931" s="225"/>
      <c r="S1931" s="6"/>
      <c r="T1931" s="6"/>
      <c r="U1931" s="6"/>
      <c r="V1931" s="6"/>
      <c r="W1931" s="6"/>
      <c r="X1931" s="6"/>
    </row>
    <row r="1932" spans="1:24" s="5" customFormat="1">
      <c r="A1932" s="496"/>
      <c r="B1932" s="480"/>
      <c r="C1932" s="480"/>
      <c r="D1932" s="480"/>
      <c r="E1932" s="480"/>
      <c r="F1932" s="543"/>
      <c r="G1932" s="543"/>
      <c r="H1932" s="543"/>
      <c r="I1932" s="231" t="s">
        <v>16</v>
      </c>
      <c r="J1932" s="496"/>
      <c r="K1932" s="221" t="s">
        <v>12</v>
      </c>
      <c r="L1932" s="35">
        <v>0</v>
      </c>
      <c r="M1932" s="35">
        <v>0</v>
      </c>
      <c r="N1932" s="227">
        <v>19.109000000000002</v>
      </c>
      <c r="O1932" s="227">
        <v>19.282</v>
      </c>
      <c r="P1932" s="227"/>
      <c r="Q1932" s="36">
        <f t="shared" si="912"/>
        <v>38.391000000000005</v>
      </c>
      <c r="R1932" s="225"/>
      <c r="S1932" s="6"/>
      <c r="T1932" s="6"/>
      <c r="U1932" s="6"/>
      <c r="V1932" s="6"/>
      <c r="W1932" s="6"/>
      <c r="X1932" s="6"/>
    </row>
    <row r="1933" spans="1:24" s="5" customFormat="1" ht="25.5">
      <c r="A1933" s="496"/>
      <c r="B1933" s="480"/>
      <c r="C1933" s="480"/>
      <c r="D1933" s="480"/>
      <c r="E1933" s="480"/>
      <c r="F1933" s="543"/>
      <c r="G1933" s="543"/>
      <c r="H1933" s="543"/>
      <c r="I1933" s="226" t="s">
        <v>490</v>
      </c>
      <c r="J1933" s="496"/>
      <c r="K1933" s="221" t="s">
        <v>127</v>
      </c>
      <c r="L1933" s="35">
        <v>0</v>
      </c>
      <c r="M1933" s="35">
        <v>0</v>
      </c>
      <c r="N1933" s="227">
        <v>39.152999999999999</v>
      </c>
      <c r="O1933" s="227">
        <v>39.231000000000002</v>
      </c>
      <c r="P1933" s="227"/>
      <c r="Q1933" s="36">
        <f t="shared" si="912"/>
        <v>78.384</v>
      </c>
      <c r="R1933" s="225"/>
      <c r="S1933" s="6"/>
      <c r="T1933" s="6"/>
      <c r="U1933" s="6"/>
      <c r="V1933" s="6"/>
      <c r="W1933" s="6"/>
      <c r="X1933" s="6"/>
    </row>
    <row r="1934" spans="1:24" s="5" customFormat="1" ht="25.5">
      <c r="A1934" s="496"/>
      <c r="B1934" s="480"/>
      <c r="C1934" s="480"/>
      <c r="D1934" s="480"/>
      <c r="E1934" s="480"/>
      <c r="F1934" s="543"/>
      <c r="G1934" s="543"/>
      <c r="H1934" s="543"/>
      <c r="I1934" s="229" t="s">
        <v>123</v>
      </c>
      <c r="J1934" s="496"/>
      <c r="K1934" s="220" t="s">
        <v>40</v>
      </c>
      <c r="L1934" s="36">
        <f>L1935</f>
        <v>0</v>
      </c>
      <c r="M1934" s="36">
        <f t="shared" ref="M1934:O1934" si="957">M1935</f>
        <v>0</v>
      </c>
      <c r="N1934" s="36">
        <f t="shared" si="957"/>
        <v>1.9510000000000001</v>
      </c>
      <c r="O1934" s="36">
        <f t="shared" si="957"/>
        <v>3.5830000000000002</v>
      </c>
      <c r="P1934" s="36"/>
      <c r="Q1934" s="36">
        <f t="shared" si="912"/>
        <v>5.5340000000000007</v>
      </c>
      <c r="R1934" s="225"/>
      <c r="S1934" s="6"/>
      <c r="T1934" s="6"/>
      <c r="U1934" s="6"/>
      <c r="V1934" s="6"/>
      <c r="W1934" s="6"/>
      <c r="X1934" s="6"/>
    </row>
    <row r="1935" spans="1:24" s="5" customFormat="1">
      <c r="A1935" s="496"/>
      <c r="B1935" s="480"/>
      <c r="C1935" s="480"/>
      <c r="D1935" s="480"/>
      <c r="E1935" s="480"/>
      <c r="F1935" s="543"/>
      <c r="G1935" s="543"/>
      <c r="H1935" s="543"/>
      <c r="I1935" s="231" t="s">
        <v>16</v>
      </c>
      <c r="J1935" s="496"/>
      <c r="K1935" s="221" t="s">
        <v>12</v>
      </c>
      <c r="L1935" s="35">
        <v>0</v>
      </c>
      <c r="M1935" s="35">
        <v>0</v>
      </c>
      <c r="N1935" s="227">
        <v>1.9510000000000001</v>
      </c>
      <c r="O1935" s="227">
        <v>3.5830000000000002</v>
      </c>
      <c r="P1935" s="227"/>
      <c r="Q1935" s="36">
        <f t="shared" si="912"/>
        <v>5.5340000000000007</v>
      </c>
      <c r="R1935" s="225"/>
      <c r="S1935" s="6"/>
      <c r="T1935" s="6"/>
      <c r="U1935" s="6"/>
      <c r="V1935" s="6"/>
      <c r="W1935" s="6"/>
      <c r="X1935" s="6"/>
    </row>
    <row r="1936" spans="1:24" s="5" customFormat="1" ht="25.5">
      <c r="A1936" s="496"/>
      <c r="B1936" s="480"/>
      <c r="C1936" s="480"/>
      <c r="D1936" s="480"/>
      <c r="E1936" s="480"/>
      <c r="F1936" s="543"/>
      <c r="G1936" s="543"/>
      <c r="H1936" s="543"/>
      <c r="I1936" s="229" t="s">
        <v>124</v>
      </c>
      <c r="J1936" s="496"/>
      <c r="K1936" s="220" t="s">
        <v>11</v>
      </c>
      <c r="L1936" s="36">
        <f>L1937</f>
        <v>0</v>
      </c>
      <c r="M1936" s="36">
        <f t="shared" ref="M1936:O1936" si="958">M1937</f>
        <v>0</v>
      </c>
      <c r="N1936" s="36">
        <f t="shared" si="958"/>
        <v>0.45</v>
      </c>
      <c r="O1936" s="36">
        <f t="shared" si="958"/>
        <v>1</v>
      </c>
      <c r="P1936" s="36"/>
      <c r="Q1936" s="36">
        <f t="shared" si="912"/>
        <v>1.45</v>
      </c>
      <c r="R1936" s="225"/>
      <c r="S1936" s="6"/>
      <c r="T1936" s="6"/>
      <c r="U1936" s="6"/>
      <c r="V1936" s="6"/>
      <c r="W1936" s="6"/>
      <c r="X1936" s="6"/>
    </row>
    <row r="1937" spans="1:24" s="5" customFormat="1">
      <c r="A1937" s="496"/>
      <c r="B1937" s="480"/>
      <c r="C1937" s="480"/>
      <c r="D1937" s="480"/>
      <c r="E1937" s="480"/>
      <c r="F1937" s="543"/>
      <c r="G1937" s="543"/>
      <c r="H1937" s="543"/>
      <c r="I1937" s="231" t="s">
        <v>16</v>
      </c>
      <c r="J1937" s="496"/>
      <c r="K1937" s="221" t="s">
        <v>12</v>
      </c>
      <c r="L1937" s="35">
        <v>0</v>
      </c>
      <c r="M1937" s="35">
        <v>0</v>
      </c>
      <c r="N1937" s="227">
        <v>0.45</v>
      </c>
      <c r="O1937" s="227">
        <v>1</v>
      </c>
      <c r="P1937" s="227"/>
      <c r="Q1937" s="36">
        <f t="shared" si="912"/>
        <v>1.45</v>
      </c>
      <c r="R1937" s="225"/>
      <c r="S1937" s="6"/>
      <c r="T1937" s="6"/>
      <c r="U1937" s="6"/>
      <c r="V1937" s="6"/>
      <c r="W1937" s="6"/>
      <c r="X1937" s="6"/>
    </row>
    <row r="1938" spans="1:24" s="5" customFormat="1" ht="25.5">
      <c r="A1938" s="496"/>
      <c r="B1938" s="480"/>
      <c r="C1938" s="480"/>
      <c r="D1938" s="480"/>
      <c r="E1938" s="480"/>
      <c r="F1938" s="543"/>
      <c r="G1938" s="543"/>
      <c r="H1938" s="543"/>
      <c r="I1938" s="259" t="s">
        <v>25</v>
      </c>
      <c r="J1938" s="496"/>
      <c r="K1938" s="220" t="s">
        <v>47</v>
      </c>
      <c r="L1938" s="36">
        <f>L1939</f>
        <v>0</v>
      </c>
      <c r="M1938" s="36">
        <f t="shared" ref="M1938:O1938" si="959">M1939</f>
        <v>0</v>
      </c>
      <c r="N1938" s="36">
        <f t="shared" si="959"/>
        <v>1.6</v>
      </c>
      <c r="O1938" s="36">
        <f t="shared" si="959"/>
        <v>0.4</v>
      </c>
      <c r="P1938" s="36"/>
      <c r="Q1938" s="36">
        <f t="shared" si="912"/>
        <v>2</v>
      </c>
      <c r="R1938" s="225"/>
      <c r="S1938" s="6"/>
      <c r="T1938" s="6"/>
      <c r="U1938" s="6"/>
      <c r="V1938" s="6"/>
      <c r="W1938" s="6"/>
      <c r="X1938" s="6"/>
    </row>
    <row r="1939" spans="1:24" s="5" customFormat="1">
      <c r="A1939" s="498"/>
      <c r="B1939" s="481"/>
      <c r="C1939" s="480"/>
      <c r="D1939" s="480"/>
      <c r="E1939" s="480"/>
      <c r="F1939" s="543"/>
      <c r="G1939" s="543"/>
      <c r="H1939" s="543"/>
      <c r="I1939" s="231" t="s">
        <v>16</v>
      </c>
      <c r="J1939" s="498"/>
      <c r="K1939" s="221" t="s">
        <v>12</v>
      </c>
      <c r="L1939" s="35">
        <v>0</v>
      </c>
      <c r="M1939" s="35">
        <v>0</v>
      </c>
      <c r="N1939" s="227">
        <v>1.6</v>
      </c>
      <c r="O1939" s="227">
        <v>0.4</v>
      </c>
      <c r="P1939" s="227"/>
      <c r="Q1939" s="36">
        <f t="shared" si="912"/>
        <v>2</v>
      </c>
      <c r="R1939" s="225"/>
      <c r="S1939" s="6"/>
      <c r="T1939" s="6"/>
      <c r="U1939" s="6"/>
      <c r="V1939" s="6"/>
      <c r="W1939" s="6"/>
      <c r="X1939" s="6"/>
    </row>
    <row r="1940" spans="1:24" s="5" customFormat="1" ht="12.75" customHeight="1">
      <c r="A1940" s="495">
        <v>15</v>
      </c>
      <c r="B1940" s="479" t="s">
        <v>515</v>
      </c>
      <c r="C1940" s="480"/>
      <c r="D1940" s="480"/>
      <c r="E1940" s="480"/>
      <c r="F1940" s="543"/>
      <c r="G1940" s="543"/>
      <c r="H1940" s="543"/>
      <c r="I1940" s="201" t="s">
        <v>13</v>
      </c>
      <c r="J1940" s="495">
        <v>124</v>
      </c>
      <c r="K1940" s="98"/>
      <c r="L1940" s="15">
        <f>L1941+L1945+L1947+L1949</f>
        <v>0</v>
      </c>
      <c r="M1940" s="15">
        <f t="shared" ref="M1940:O1940" si="960">M1941+M1945+M1947+M1949</f>
        <v>0</v>
      </c>
      <c r="N1940" s="15">
        <f t="shared" si="960"/>
        <v>54.95</v>
      </c>
      <c r="O1940" s="15">
        <f t="shared" si="960"/>
        <v>61.575000000000003</v>
      </c>
      <c r="P1940" s="15"/>
      <c r="Q1940" s="15">
        <f t="shared" si="912"/>
        <v>116.52500000000001</v>
      </c>
      <c r="R1940" s="225"/>
      <c r="S1940" s="6"/>
      <c r="T1940" s="6"/>
      <c r="U1940" s="6"/>
      <c r="V1940" s="6"/>
      <c r="W1940" s="6"/>
      <c r="X1940" s="6"/>
    </row>
    <row r="1941" spans="1:24" s="5" customFormat="1" ht="51">
      <c r="A1941" s="496"/>
      <c r="B1941" s="480"/>
      <c r="C1941" s="480"/>
      <c r="D1941" s="480"/>
      <c r="E1941" s="480"/>
      <c r="F1941" s="543"/>
      <c r="G1941" s="543"/>
      <c r="H1941" s="543"/>
      <c r="I1941" s="229" t="s">
        <v>121</v>
      </c>
      <c r="J1941" s="496"/>
      <c r="K1941" s="220" t="s">
        <v>10</v>
      </c>
      <c r="L1941" s="36">
        <f>L1942+L1944+L1943</f>
        <v>0</v>
      </c>
      <c r="M1941" s="36">
        <f t="shared" ref="M1941:O1941" si="961">M1942+M1944+M1943</f>
        <v>0</v>
      </c>
      <c r="N1941" s="36">
        <f t="shared" si="961"/>
        <v>49.227000000000004</v>
      </c>
      <c r="O1941" s="36">
        <f t="shared" si="961"/>
        <v>56.663000000000004</v>
      </c>
      <c r="P1941" s="36"/>
      <c r="Q1941" s="36">
        <f t="shared" si="912"/>
        <v>105.89000000000001</v>
      </c>
      <c r="R1941" s="225"/>
      <c r="S1941" s="6"/>
      <c r="T1941" s="6"/>
      <c r="U1941" s="6"/>
      <c r="V1941" s="6"/>
      <c r="W1941" s="6"/>
      <c r="X1941" s="6"/>
    </row>
    <row r="1942" spans="1:24" s="5" customFormat="1" ht="25.5">
      <c r="A1942" s="496"/>
      <c r="B1942" s="480"/>
      <c r="C1942" s="480"/>
      <c r="D1942" s="480"/>
      <c r="E1942" s="480"/>
      <c r="F1942" s="543"/>
      <c r="G1942" s="543"/>
      <c r="H1942" s="543"/>
      <c r="I1942" s="226" t="s">
        <v>114</v>
      </c>
      <c r="J1942" s="496"/>
      <c r="K1942" s="221" t="s">
        <v>11</v>
      </c>
      <c r="L1942" s="227">
        <v>0</v>
      </c>
      <c r="M1942" s="227">
        <v>0</v>
      </c>
      <c r="N1942" s="227">
        <v>0</v>
      </c>
      <c r="O1942" s="227">
        <v>7.0000000000000007E-2</v>
      </c>
      <c r="P1942" s="227"/>
      <c r="Q1942" s="36">
        <f t="shared" si="912"/>
        <v>7.0000000000000007E-2</v>
      </c>
      <c r="R1942" s="225"/>
      <c r="S1942" s="6"/>
      <c r="T1942" s="6"/>
      <c r="U1942" s="6"/>
      <c r="V1942" s="6"/>
      <c r="W1942" s="6"/>
      <c r="X1942" s="6"/>
    </row>
    <row r="1943" spans="1:24" s="5" customFormat="1">
      <c r="A1943" s="496"/>
      <c r="B1943" s="480"/>
      <c r="C1943" s="480"/>
      <c r="D1943" s="480"/>
      <c r="E1943" s="480"/>
      <c r="F1943" s="543"/>
      <c r="G1943" s="543"/>
      <c r="H1943" s="543"/>
      <c r="I1943" s="231" t="s">
        <v>16</v>
      </c>
      <c r="J1943" s="496"/>
      <c r="K1943" s="221" t="s">
        <v>12</v>
      </c>
      <c r="L1943" s="227">
        <v>0</v>
      </c>
      <c r="M1943" s="227">
        <v>0</v>
      </c>
      <c r="N1943" s="227">
        <v>22.125</v>
      </c>
      <c r="O1943" s="227">
        <v>19.344000000000001</v>
      </c>
      <c r="P1943" s="227"/>
      <c r="Q1943" s="36">
        <f t="shared" si="912"/>
        <v>41.469000000000001</v>
      </c>
      <c r="R1943" s="225"/>
      <c r="S1943" s="6"/>
      <c r="T1943" s="6"/>
      <c r="U1943" s="6"/>
      <c r="V1943" s="6"/>
      <c r="W1943" s="6"/>
      <c r="X1943" s="6"/>
    </row>
    <row r="1944" spans="1:24" s="5" customFormat="1" ht="25.5">
      <c r="A1944" s="496"/>
      <c r="B1944" s="480"/>
      <c r="C1944" s="480"/>
      <c r="D1944" s="480"/>
      <c r="E1944" s="480"/>
      <c r="F1944" s="543"/>
      <c r="G1944" s="543"/>
      <c r="H1944" s="543"/>
      <c r="I1944" s="226" t="s">
        <v>490</v>
      </c>
      <c r="J1944" s="496"/>
      <c r="K1944" s="221" t="s">
        <v>127</v>
      </c>
      <c r="L1944" s="227">
        <v>0</v>
      </c>
      <c r="M1944" s="227">
        <v>0</v>
      </c>
      <c r="N1944" s="227">
        <v>27.102</v>
      </c>
      <c r="O1944" s="227">
        <v>37.249000000000002</v>
      </c>
      <c r="P1944" s="227"/>
      <c r="Q1944" s="36">
        <f t="shared" si="912"/>
        <v>64.350999999999999</v>
      </c>
      <c r="R1944" s="225"/>
      <c r="S1944" s="6"/>
      <c r="T1944" s="6"/>
      <c r="U1944" s="6"/>
      <c r="V1944" s="6"/>
      <c r="W1944" s="6"/>
      <c r="X1944" s="6"/>
    </row>
    <row r="1945" spans="1:24" s="5" customFormat="1" ht="25.5">
      <c r="A1945" s="496"/>
      <c r="B1945" s="480"/>
      <c r="C1945" s="480"/>
      <c r="D1945" s="480"/>
      <c r="E1945" s="480"/>
      <c r="F1945" s="543"/>
      <c r="G1945" s="543"/>
      <c r="H1945" s="543"/>
      <c r="I1945" s="229" t="s">
        <v>123</v>
      </c>
      <c r="J1945" s="496"/>
      <c r="K1945" s="220" t="s">
        <v>40</v>
      </c>
      <c r="L1945" s="36">
        <f>L1946</f>
        <v>0</v>
      </c>
      <c r="M1945" s="36">
        <f t="shared" ref="M1945:O1945" si="962">M1946</f>
        <v>0</v>
      </c>
      <c r="N1945" s="36">
        <f t="shared" si="962"/>
        <v>1.5</v>
      </c>
      <c r="O1945" s="36">
        <f t="shared" si="962"/>
        <v>2.5</v>
      </c>
      <c r="P1945" s="36"/>
      <c r="Q1945" s="36">
        <f t="shared" si="912"/>
        <v>4</v>
      </c>
      <c r="R1945" s="225"/>
      <c r="S1945" s="6"/>
      <c r="T1945" s="6"/>
      <c r="U1945" s="6"/>
      <c r="V1945" s="6"/>
      <c r="W1945" s="6"/>
      <c r="X1945" s="6"/>
    </row>
    <row r="1946" spans="1:24" s="5" customFormat="1">
      <c r="A1946" s="496"/>
      <c r="B1946" s="480"/>
      <c r="C1946" s="480"/>
      <c r="D1946" s="480"/>
      <c r="E1946" s="480"/>
      <c r="F1946" s="543"/>
      <c r="G1946" s="543"/>
      <c r="H1946" s="543"/>
      <c r="I1946" s="231" t="s">
        <v>16</v>
      </c>
      <c r="J1946" s="496"/>
      <c r="K1946" s="221" t="s">
        <v>12</v>
      </c>
      <c r="L1946" s="227">
        <v>0</v>
      </c>
      <c r="M1946" s="227">
        <v>0</v>
      </c>
      <c r="N1946" s="227">
        <v>1.5</v>
      </c>
      <c r="O1946" s="227">
        <v>2.5</v>
      </c>
      <c r="P1946" s="227"/>
      <c r="Q1946" s="36">
        <f t="shared" si="912"/>
        <v>4</v>
      </c>
      <c r="R1946" s="225"/>
      <c r="S1946" s="6"/>
      <c r="T1946" s="6"/>
      <c r="U1946" s="6"/>
      <c r="V1946" s="6"/>
      <c r="W1946" s="6"/>
      <c r="X1946" s="6"/>
    </row>
    <row r="1947" spans="1:24" s="5" customFormat="1" ht="25.5">
      <c r="A1947" s="496"/>
      <c r="B1947" s="480"/>
      <c r="C1947" s="480"/>
      <c r="D1947" s="480"/>
      <c r="E1947" s="480"/>
      <c r="F1947" s="543"/>
      <c r="G1947" s="543"/>
      <c r="H1947" s="543"/>
      <c r="I1947" s="229" t="s">
        <v>124</v>
      </c>
      <c r="J1947" s="496"/>
      <c r="K1947" s="220" t="s">
        <v>11</v>
      </c>
      <c r="L1947" s="36">
        <f>L1948</f>
        <v>0</v>
      </c>
      <c r="M1947" s="36">
        <f t="shared" ref="M1947:O1947" si="963">M1948</f>
        <v>0</v>
      </c>
      <c r="N1947" s="36">
        <f t="shared" si="963"/>
        <v>2.823</v>
      </c>
      <c r="O1947" s="36">
        <f t="shared" si="963"/>
        <v>1</v>
      </c>
      <c r="P1947" s="36"/>
      <c r="Q1947" s="36">
        <f t="shared" si="912"/>
        <v>3.823</v>
      </c>
      <c r="R1947" s="225"/>
      <c r="S1947" s="6"/>
      <c r="T1947" s="6"/>
      <c r="U1947" s="6"/>
      <c r="V1947" s="6"/>
      <c r="W1947" s="6"/>
      <c r="X1947" s="6"/>
    </row>
    <row r="1948" spans="1:24" s="5" customFormat="1">
      <c r="A1948" s="496"/>
      <c r="B1948" s="480"/>
      <c r="C1948" s="480"/>
      <c r="D1948" s="480"/>
      <c r="E1948" s="480"/>
      <c r="F1948" s="543"/>
      <c r="G1948" s="543"/>
      <c r="H1948" s="543"/>
      <c r="I1948" s="231" t="s">
        <v>16</v>
      </c>
      <c r="J1948" s="496"/>
      <c r="K1948" s="221" t="s">
        <v>12</v>
      </c>
      <c r="L1948" s="227">
        <v>0</v>
      </c>
      <c r="M1948" s="227">
        <v>0</v>
      </c>
      <c r="N1948" s="227">
        <v>2.823</v>
      </c>
      <c r="O1948" s="227">
        <v>1</v>
      </c>
      <c r="P1948" s="227"/>
      <c r="Q1948" s="36">
        <f t="shared" si="912"/>
        <v>3.823</v>
      </c>
      <c r="R1948" s="225"/>
      <c r="S1948" s="6"/>
      <c r="T1948" s="6"/>
      <c r="U1948" s="6"/>
      <c r="V1948" s="6"/>
      <c r="W1948" s="6"/>
      <c r="X1948" s="6"/>
    </row>
    <row r="1949" spans="1:24" s="5" customFormat="1" ht="25.5">
      <c r="A1949" s="496"/>
      <c r="B1949" s="480"/>
      <c r="C1949" s="480"/>
      <c r="D1949" s="480"/>
      <c r="E1949" s="480"/>
      <c r="F1949" s="543"/>
      <c r="G1949" s="543"/>
      <c r="H1949" s="543"/>
      <c r="I1949" s="229" t="s">
        <v>25</v>
      </c>
      <c r="J1949" s="496"/>
      <c r="K1949" s="220" t="s">
        <v>47</v>
      </c>
      <c r="L1949" s="36">
        <f>L1950+L1951</f>
        <v>0</v>
      </c>
      <c r="M1949" s="36">
        <f t="shared" ref="M1949:O1949" si="964">M1950+M1951</f>
        <v>0</v>
      </c>
      <c r="N1949" s="36">
        <f t="shared" si="964"/>
        <v>1.4</v>
      </c>
      <c r="O1949" s="36">
        <f t="shared" si="964"/>
        <v>1.4119999999999999</v>
      </c>
      <c r="P1949" s="36"/>
      <c r="Q1949" s="36">
        <f t="shared" si="912"/>
        <v>2.8119999999999998</v>
      </c>
      <c r="R1949" s="225"/>
      <c r="S1949" s="6"/>
      <c r="T1949" s="6"/>
      <c r="U1949" s="6"/>
      <c r="V1949" s="6"/>
      <c r="W1949" s="6"/>
      <c r="X1949" s="6"/>
    </row>
    <row r="1950" spans="1:24" s="5" customFormat="1">
      <c r="A1950" s="496"/>
      <c r="B1950" s="480"/>
      <c r="C1950" s="480"/>
      <c r="D1950" s="480"/>
      <c r="E1950" s="480"/>
      <c r="F1950" s="543"/>
      <c r="G1950" s="543"/>
      <c r="H1950" s="543"/>
      <c r="I1950" s="231" t="s">
        <v>16</v>
      </c>
      <c r="J1950" s="496"/>
      <c r="K1950" s="221" t="s">
        <v>12</v>
      </c>
      <c r="L1950" s="227">
        <v>0</v>
      </c>
      <c r="M1950" s="227">
        <v>0</v>
      </c>
      <c r="N1950" s="227">
        <v>1</v>
      </c>
      <c r="O1950" s="227">
        <v>1.4119999999999999</v>
      </c>
      <c r="P1950" s="227"/>
      <c r="Q1950" s="36">
        <f t="shared" si="912"/>
        <v>2.4119999999999999</v>
      </c>
      <c r="R1950" s="225"/>
      <c r="S1950" s="6"/>
      <c r="T1950" s="6"/>
      <c r="U1950" s="6"/>
      <c r="V1950" s="6"/>
      <c r="W1950" s="6"/>
      <c r="X1950" s="6"/>
    </row>
    <row r="1951" spans="1:24" s="5" customFormat="1" ht="25.5">
      <c r="A1951" s="498"/>
      <c r="B1951" s="481"/>
      <c r="C1951" s="480"/>
      <c r="D1951" s="480"/>
      <c r="E1951" s="480"/>
      <c r="F1951" s="543"/>
      <c r="G1951" s="543"/>
      <c r="H1951" s="543"/>
      <c r="I1951" s="226" t="s">
        <v>490</v>
      </c>
      <c r="J1951" s="496"/>
      <c r="K1951" s="221" t="s">
        <v>127</v>
      </c>
      <c r="L1951" s="227">
        <v>0</v>
      </c>
      <c r="M1951" s="227">
        <v>0</v>
      </c>
      <c r="N1951" s="227">
        <v>0.4</v>
      </c>
      <c r="O1951" s="68">
        <v>0</v>
      </c>
      <c r="P1951" s="68"/>
      <c r="Q1951" s="36">
        <f t="shared" si="912"/>
        <v>0.4</v>
      </c>
      <c r="R1951" s="225"/>
      <c r="S1951" s="6"/>
      <c r="T1951" s="6"/>
      <c r="U1951" s="6"/>
      <c r="V1951" s="6"/>
      <c r="W1951" s="6"/>
      <c r="X1951" s="6"/>
    </row>
    <row r="1952" spans="1:24" s="5" customFormat="1" ht="12.75" customHeight="1">
      <c r="A1952" s="497">
        <v>16</v>
      </c>
      <c r="B1952" s="516" t="s">
        <v>512</v>
      </c>
      <c r="C1952" s="480"/>
      <c r="D1952" s="480"/>
      <c r="E1952" s="480"/>
      <c r="F1952" s="543"/>
      <c r="G1952" s="543"/>
      <c r="H1952" s="543"/>
      <c r="I1952" s="201" t="s">
        <v>13</v>
      </c>
      <c r="J1952" s="495">
        <v>451</v>
      </c>
      <c r="K1952" s="10"/>
      <c r="L1952" s="15">
        <f>L1953+L1956+L1959+L1961+L1963+L1965+L1967+L1970+L1972+L1976+L1978+L1981+L1983</f>
        <v>0</v>
      </c>
      <c r="M1952" s="15">
        <f t="shared" ref="M1952:O1952" si="965">M1953+M1956+M1959+M1961+M1963+M1965+M1967+M1970+M1972+M1976+M1978+M1981+M1983</f>
        <v>0</v>
      </c>
      <c r="N1952" s="15">
        <f t="shared" si="965"/>
        <v>1312.9639999999999</v>
      </c>
      <c r="O1952" s="15">
        <f t="shared" si="965"/>
        <v>1282.8500000000001</v>
      </c>
      <c r="P1952" s="15"/>
      <c r="Q1952" s="15">
        <f t="shared" si="912"/>
        <v>2595.8140000000003</v>
      </c>
      <c r="R1952" s="225"/>
      <c r="S1952" s="6"/>
      <c r="T1952" s="6"/>
      <c r="U1952" s="6"/>
      <c r="V1952" s="6"/>
      <c r="W1952" s="6"/>
      <c r="X1952" s="6"/>
    </row>
    <row r="1953" spans="1:24" s="5" customFormat="1" ht="76.5" customHeight="1">
      <c r="A1953" s="497"/>
      <c r="B1953" s="516"/>
      <c r="C1953" s="480"/>
      <c r="D1953" s="480"/>
      <c r="E1953" s="480"/>
      <c r="F1953" s="543"/>
      <c r="G1953" s="543"/>
      <c r="H1953" s="543"/>
      <c r="I1953" s="229" t="s">
        <v>129</v>
      </c>
      <c r="J1953" s="496"/>
      <c r="K1953" s="220" t="s">
        <v>10</v>
      </c>
      <c r="L1953" s="68">
        <f>L1954+L1955</f>
        <v>0</v>
      </c>
      <c r="M1953" s="68">
        <f t="shared" ref="M1953:O1953" si="966">M1954+M1955</f>
        <v>0</v>
      </c>
      <c r="N1953" s="68">
        <f t="shared" si="966"/>
        <v>89.715000000000003</v>
      </c>
      <c r="O1953" s="68">
        <f t="shared" si="966"/>
        <v>90.823000000000008</v>
      </c>
      <c r="P1953" s="68"/>
      <c r="Q1953" s="36">
        <f t="shared" si="912"/>
        <v>180.53800000000001</v>
      </c>
      <c r="R1953" s="225"/>
      <c r="S1953" s="6"/>
      <c r="T1953" s="6"/>
      <c r="U1953" s="6"/>
      <c r="V1953" s="6"/>
      <c r="W1953" s="6"/>
      <c r="X1953" s="6"/>
    </row>
    <row r="1954" spans="1:24" s="5" customFormat="1" ht="25.5">
      <c r="A1954" s="497"/>
      <c r="B1954" s="516"/>
      <c r="C1954" s="480"/>
      <c r="D1954" s="480"/>
      <c r="E1954" s="480"/>
      <c r="F1954" s="543"/>
      <c r="G1954" s="543"/>
      <c r="H1954" s="543"/>
      <c r="I1954" s="226" t="s">
        <v>114</v>
      </c>
      <c r="J1954" s="496"/>
      <c r="K1954" s="221" t="s">
        <v>11</v>
      </c>
      <c r="L1954" s="35">
        <v>0</v>
      </c>
      <c r="M1954" s="35">
        <v>0</v>
      </c>
      <c r="N1954" s="227">
        <v>0</v>
      </c>
      <c r="O1954" s="227">
        <v>0.11700000000000001</v>
      </c>
      <c r="P1954" s="227"/>
      <c r="Q1954" s="36">
        <f t="shared" si="912"/>
        <v>0.11700000000000001</v>
      </c>
      <c r="R1954" s="225"/>
      <c r="S1954" s="6"/>
      <c r="T1954" s="6"/>
      <c r="U1954" s="6"/>
      <c r="V1954" s="6"/>
      <c r="W1954" s="6"/>
      <c r="X1954" s="6"/>
    </row>
    <row r="1955" spans="1:24" s="5" customFormat="1">
      <c r="A1955" s="497"/>
      <c r="B1955" s="516"/>
      <c r="C1955" s="480"/>
      <c r="D1955" s="480"/>
      <c r="E1955" s="480"/>
      <c r="F1955" s="543"/>
      <c r="G1955" s="543"/>
      <c r="H1955" s="543"/>
      <c r="I1955" s="226" t="s">
        <v>16</v>
      </c>
      <c r="J1955" s="496"/>
      <c r="K1955" s="221" t="s">
        <v>12</v>
      </c>
      <c r="L1955" s="35">
        <v>0</v>
      </c>
      <c r="M1955" s="35">
        <v>0</v>
      </c>
      <c r="N1955" s="227">
        <v>89.715000000000003</v>
      </c>
      <c r="O1955" s="227">
        <v>90.706000000000003</v>
      </c>
      <c r="P1955" s="227"/>
      <c r="Q1955" s="36">
        <f t="shared" ref="Q1955:Q2018" si="967">N1955+M1955+L1955+O1955</f>
        <v>180.42099999999999</v>
      </c>
      <c r="R1955" s="225"/>
      <c r="S1955" s="6"/>
      <c r="T1955" s="6"/>
      <c r="U1955" s="6"/>
      <c r="V1955" s="6"/>
      <c r="W1955" s="6"/>
      <c r="X1955" s="6"/>
    </row>
    <row r="1956" spans="1:24" s="5" customFormat="1" ht="25.5">
      <c r="A1956" s="497"/>
      <c r="B1956" s="516"/>
      <c r="C1956" s="480"/>
      <c r="D1956" s="480"/>
      <c r="E1956" s="480"/>
      <c r="F1956" s="543"/>
      <c r="G1956" s="543"/>
      <c r="H1956" s="543"/>
      <c r="I1956" s="229" t="s">
        <v>130</v>
      </c>
      <c r="J1956" s="496"/>
      <c r="K1956" s="220" t="s">
        <v>27</v>
      </c>
      <c r="L1956" s="36">
        <f>L1957+L1958</f>
        <v>0</v>
      </c>
      <c r="M1956" s="36">
        <f t="shared" ref="M1956:O1956" si="968">M1957+M1958</f>
        <v>0</v>
      </c>
      <c r="N1956" s="36">
        <f t="shared" si="968"/>
        <v>384.02</v>
      </c>
      <c r="O1956" s="36">
        <f t="shared" si="968"/>
        <v>369.97800000000001</v>
      </c>
      <c r="P1956" s="36"/>
      <c r="Q1956" s="36">
        <f t="shared" si="967"/>
        <v>753.99800000000005</v>
      </c>
      <c r="R1956" s="225"/>
      <c r="S1956" s="6"/>
      <c r="T1956" s="6"/>
      <c r="U1956" s="6"/>
      <c r="V1956" s="6"/>
      <c r="W1956" s="6"/>
      <c r="X1956" s="6"/>
    </row>
    <row r="1957" spans="1:24" s="5" customFormat="1">
      <c r="A1957" s="497"/>
      <c r="B1957" s="516"/>
      <c r="C1957" s="480"/>
      <c r="D1957" s="480"/>
      <c r="E1957" s="480"/>
      <c r="F1957" s="543"/>
      <c r="G1957" s="543"/>
      <c r="H1957" s="543"/>
      <c r="I1957" s="226" t="s">
        <v>16</v>
      </c>
      <c r="J1957" s="496"/>
      <c r="K1957" s="221" t="s">
        <v>12</v>
      </c>
      <c r="L1957" s="35">
        <v>0</v>
      </c>
      <c r="M1957" s="35">
        <v>0</v>
      </c>
      <c r="N1957" s="227">
        <v>1.1930000000000001</v>
      </c>
      <c r="O1957" s="227">
        <v>0.02</v>
      </c>
      <c r="P1957" s="227"/>
      <c r="Q1957" s="36">
        <f t="shared" si="967"/>
        <v>1.2130000000000001</v>
      </c>
      <c r="R1957" s="225"/>
      <c r="S1957" s="6"/>
      <c r="T1957" s="6"/>
      <c r="U1957" s="6"/>
      <c r="V1957" s="6"/>
      <c r="W1957" s="6"/>
      <c r="X1957" s="6"/>
    </row>
    <row r="1958" spans="1:24" s="5" customFormat="1" ht="25.5">
      <c r="A1958" s="497"/>
      <c r="B1958" s="516"/>
      <c r="C1958" s="480"/>
      <c r="D1958" s="480"/>
      <c r="E1958" s="480"/>
      <c r="F1958" s="543"/>
      <c r="G1958" s="543"/>
      <c r="H1958" s="543"/>
      <c r="I1958" s="226" t="s">
        <v>29</v>
      </c>
      <c r="J1958" s="496"/>
      <c r="K1958" s="221" t="s">
        <v>35</v>
      </c>
      <c r="L1958" s="35">
        <v>0</v>
      </c>
      <c r="M1958" s="35">
        <v>0</v>
      </c>
      <c r="N1958" s="227">
        <v>382.827</v>
      </c>
      <c r="O1958" s="227">
        <v>369.95800000000003</v>
      </c>
      <c r="P1958" s="227"/>
      <c r="Q1958" s="36">
        <f t="shared" si="967"/>
        <v>752.78500000000008</v>
      </c>
      <c r="R1958" s="225"/>
      <c r="S1958" s="6"/>
      <c r="T1958" s="6"/>
      <c r="U1958" s="6"/>
      <c r="V1958" s="6"/>
      <c r="W1958" s="6"/>
      <c r="X1958" s="6"/>
    </row>
    <row r="1959" spans="1:24" s="5" customFormat="1">
      <c r="A1959" s="497"/>
      <c r="B1959" s="516"/>
      <c r="C1959" s="480"/>
      <c r="D1959" s="480"/>
      <c r="E1959" s="480"/>
      <c r="F1959" s="543"/>
      <c r="G1959" s="543"/>
      <c r="H1959" s="543"/>
      <c r="I1959" s="229" t="s">
        <v>350</v>
      </c>
      <c r="J1959" s="496"/>
      <c r="K1959" s="220" t="s">
        <v>38</v>
      </c>
      <c r="L1959" s="36">
        <f>L1960</f>
        <v>0</v>
      </c>
      <c r="M1959" s="36">
        <f t="shared" ref="M1959:O1959" si="969">M1960</f>
        <v>0</v>
      </c>
      <c r="N1959" s="36">
        <f t="shared" si="969"/>
        <v>0</v>
      </c>
      <c r="O1959" s="36">
        <f t="shared" si="969"/>
        <v>5</v>
      </c>
      <c r="P1959" s="36"/>
      <c r="Q1959" s="36">
        <f t="shared" si="967"/>
        <v>5</v>
      </c>
      <c r="R1959" s="225"/>
      <c r="S1959" s="6"/>
      <c r="T1959" s="6"/>
      <c r="U1959" s="6"/>
      <c r="V1959" s="6"/>
      <c r="W1959" s="6"/>
      <c r="X1959" s="6"/>
    </row>
    <row r="1960" spans="1:24" s="5" customFormat="1">
      <c r="A1960" s="497"/>
      <c r="B1960" s="516"/>
      <c r="C1960" s="480"/>
      <c r="D1960" s="480"/>
      <c r="E1960" s="480"/>
      <c r="F1960" s="543"/>
      <c r="G1960" s="543"/>
      <c r="H1960" s="543"/>
      <c r="I1960" s="226" t="s">
        <v>16</v>
      </c>
      <c r="J1960" s="496"/>
      <c r="K1960" s="221" t="s">
        <v>12</v>
      </c>
      <c r="L1960" s="35">
        <v>0</v>
      </c>
      <c r="M1960" s="227">
        <v>0</v>
      </c>
      <c r="N1960" s="227">
        <v>0</v>
      </c>
      <c r="O1960" s="227">
        <v>5</v>
      </c>
      <c r="P1960" s="227"/>
      <c r="Q1960" s="36">
        <f t="shared" si="967"/>
        <v>5</v>
      </c>
      <c r="R1960" s="225"/>
      <c r="S1960" s="6"/>
      <c r="T1960" s="6"/>
      <c r="U1960" s="6"/>
      <c r="V1960" s="6"/>
      <c r="W1960" s="6"/>
      <c r="X1960" s="6"/>
    </row>
    <row r="1961" spans="1:24" s="5" customFormat="1" ht="51">
      <c r="A1961" s="497"/>
      <c r="B1961" s="516"/>
      <c r="C1961" s="480"/>
      <c r="D1961" s="480"/>
      <c r="E1961" s="480"/>
      <c r="F1961" s="543"/>
      <c r="G1961" s="543"/>
      <c r="H1961" s="543"/>
      <c r="I1961" s="229" t="s">
        <v>50</v>
      </c>
      <c r="J1961" s="496"/>
      <c r="K1961" s="220" t="s">
        <v>39</v>
      </c>
      <c r="L1961" s="36">
        <f>L1962</f>
        <v>0</v>
      </c>
      <c r="M1961" s="36">
        <f t="shared" ref="M1961:O1961" si="970">M1962</f>
        <v>0</v>
      </c>
      <c r="N1961" s="36">
        <f t="shared" si="970"/>
        <v>136.16900000000001</v>
      </c>
      <c r="O1961" s="36">
        <f t="shared" si="970"/>
        <v>110.447</v>
      </c>
      <c r="P1961" s="36"/>
      <c r="Q1961" s="36">
        <f t="shared" si="967"/>
        <v>246.61600000000001</v>
      </c>
      <c r="R1961" s="225"/>
      <c r="S1961" s="6"/>
      <c r="T1961" s="6"/>
      <c r="U1961" s="6"/>
      <c r="V1961" s="6"/>
      <c r="W1961" s="6"/>
      <c r="X1961" s="6"/>
    </row>
    <row r="1962" spans="1:24" s="5" customFormat="1">
      <c r="A1962" s="497"/>
      <c r="B1962" s="516"/>
      <c r="C1962" s="480"/>
      <c r="D1962" s="480"/>
      <c r="E1962" s="480"/>
      <c r="F1962" s="543"/>
      <c r="G1962" s="543"/>
      <c r="H1962" s="543"/>
      <c r="I1962" s="226" t="s">
        <v>16</v>
      </c>
      <c r="J1962" s="496"/>
      <c r="K1962" s="221" t="s">
        <v>12</v>
      </c>
      <c r="L1962" s="35">
        <v>0</v>
      </c>
      <c r="M1962" s="35">
        <v>0</v>
      </c>
      <c r="N1962" s="227">
        <v>136.16900000000001</v>
      </c>
      <c r="O1962" s="227">
        <v>110.447</v>
      </c>
      <c r="P1962" s="227"/>
      <c r="Q1962" s="36">
        <f t="shared" si="967"/>
        <v>246.61600000000001</v>
      </c>
      <c r="R1962" s="225"/>
      <c r="S1962" s="6"/>
      <c r="T1962" s="6"/>
      <c r="U1962" s="6"/>
      <c r="V1962" s="6"/>
      <c r="W1962" s="6"/>
      <c r="X1962" s="6"/>
    </row>
    <row r="1963" spans="1:24" s="5" customFormat="1" ht="38.25">
      <c r="A1963" s="497"/>
      <c r="B1963" s="516"/>
      <c r="C1963" s="480"/>
      <c r="D1963" s="480"/>
      <c r="E1963" s="480"/>
      <c r="F1963" s="543"/>
      <c r="G1963" s="543"/>
      <c r="H1963" s="543"/>
      <c r="I1963" s="229" t="s">
        <v>152</v>
      </c>
      <c r="J1963" s="496"/>
      <c r="K1963" s="220" t="s">
        <v>61</v>
      </c>
      <c r="L1963" s="36">
        <f t="shared" ref="L1963" si="971">L1964</f>
        <v>0</v>
      </c>
      <c r="M1963" s="36">
        <f t="shared" ref="M1963" si="972">M1964</f>
        <v>0</v>
      </c>
      <c r="N1963" s="36">
        <f t="shared" ref="N1963" si="973">N1964</f>
        <v>10.365</v>
      </c>
      <c r="O1963" s="36">
        <f t="shared" ref="O1963" si="974">O1964</f>
        <v>11.619</v>
      </c>
      <c r="P1963" s="36"/>
      <c r="Q1963" s="36">
        <f t="shared" si="967"/>
        <v>21.984000000000002</v>
      </c>
      <c r="R1963" s="225"/>
      <c r="S1963" s="6"/>
      <c r="T1963" s="6"/>
      <c r="U1963" s="6"/>
      <c r="V1963" s="6"/>
      <c r="W1963" s="6"/>
      <c r="X1963" s="6"/>
    </row>
    <row r="1964" spans="1:24" s="5" customFormat="1">
      <c r="A1964" s="497"/>
      <c r="B1964" s="516"/>
      <c r="C1964" s="480"/>
      <c r="D1964" s="480"/>
      <c r="E1964" s="480"/>
      <c r="F1964" s="543"/>
      <c r="G1964" s="543"/>
      <c r="H1964" s="543"/>
      <c r="I1964" s="226" t="s">
        <v>16</v>
      </c>
      <c r="J1964" s="496"/>
      <c r="K1964" s="221" t="s">
        <v>12</v>
      </c>
      <c r="L1964" s="35">
        <v>0</v>
      </c>
      <c r="M1964" s="227">
        <v>0</v>
      </c>
      <c r="N1964" s="227">
        <v>10.365</v>
      </c>
      <c r="O1964" s="227">
        <v>11.619</v>
      </c>
      <c r="P1964" s="227"/>
      <c r="Q1964" s="36">
        <f t="shared" si="967"/>
        <v>21.984000000000002</v>
      </c>
      <c r="R1964" s="225"/>
      <c r="S1964" s="6"/>
      <c r="T1964" s="6"/>
      <c r="U1964" s="6"/>
      <c r="V1964" s="6"/>
      <c r="W1964" s="6"/>
      <c r="X1964" s="6"/>
    </row>
    <row r="1965" spans="1:24" s="5" customFormat="1" ht="51">
      <c r="A1965" s="497"/>
      <c r="B1965" s="516"/>
      <c r="C1965" s="480"/>
      <c r="D1965" s="480"/>
      <c r="E1965" s="480"/>
      <c r="F1965" s="543"/>
      <c r="G1965" s="543"/>
      <c r="H1965" s="543"/>
      <c r="I1965" s="229" t="s">
        <v>51</v>
      </c>
      <c r="J1965" s="496"/>
      <c r="K1965" s="220" t="s">
        <v>11</v>
      </c>
      <c r="L1965" s="36">
        <f>L1966</f>
        <v>0</v>
      </c>
      <c r="M1965" s="36">
        <f t="shared" ref="M1965:O1965" si="975">M1966</f>
        <v>0</v>
      </c>
      <c r="N1965" s="36">
        <f t="shared" si="975"/>
        <v>0.55000000000000004</v>
      </c>
      <c r="O1965" s="36">
        <f t="shared" si="975"/>
        <v>3.5</v>
      </c>
      <c r="P1965" s="36"/>
      <c r="Q1965" s="36">
        <f t="shared" si="967"/>
        <v>4.05</v>
      </c>
      <c r="R1965" s="225"/>
      <c r="S1965" s="6"/>
      <c r="T1965" s="6"/>
      <c r="U1965" s="6"/>
      <c r="V1965" s="6"/>
      <c r="W1965" s="6"/>
      <c r="X1965" s="6"/>
    </row>
    <row r="1966" spans="1:24" s="5" customFormat="1">
      <c r="A1966" s="497"/>
      <c r="B1966" s="516"/>
      <c r="C1966" s="480"/>
      <c r="D1966" s="480"/>
      <c r="E1966" s="480"/>
      <c r="F1966" s="543"/>
      <c r="G1966" s="543"/>
      <c r="H1966" s="543"/>
      <c r="I1966" s="226" t="s">
        <v>16</v>
      </c>
      <c r="J1966" s="496"/>
      <c r="K1966" s="221" t="s">
        <v>12</v>
      </c>
      <c r="L1966" s="35">
        <v>0</v>
      </c>
      <c r="M1966" s="227">
        <v>0</v>
      </c>
      <c r="N1966" s="227">
        <v>0.55000000000000004</v>
      </c>
      <c r="O1966" s="227">
        <v>3.5</v>
      </c>
      <c r="P1966" s="227"/>
      <c r="Q1966" s="36">
        <f t="shared" si="967"/>
        <v>4.05</v>
      </c>
      <c r="R1966" s="225"/>
      <c r="S1966" s="6"/>
      <c r="T1966" s="6"/>
      <c r="U1966" s="6"/>
      <c r="V1966" s="6"/>
      <c r="W1966" s="6"/>
      <c r="X1966" s="6"/>
    </row>
    <row r="1967" spans="1:24" s="5" customFormat="1" ht="25.5">
      <c r="A1967" s="497"/>
      <c r="B1967" s="516"/>
      <c r="C1967" s="480"/>
      <c r="D1967" s="480"/>
      <c r="E1967" s="480"/>
      <c r="F1967" s="543"/>
      <c r="G1967" s="543"/>
      <c r="H1967" s="543"/>
      <c r="I1967" s="229" t="s">
        <v>58</v>
      </c>
      <c r="J1967" s="496"/>
      <c r="K1967" s="220" t="s">
        <v>46</v>
      </c>
      <c r="L1967" s="36">
        <f>L1968+L1969</f>
        <v>0</v>
      </c>
      <c r="M1967" s="36">
        <f t="shared" ref="M1967:O1967" si="976">M1968+M1969</f>
        <v>0</v>
      </c>
      <c r="N1967" s="36">
        <f t="shared" si="976"/>
        <v>156.90199999999999</v>
      </c>
      <c r="O1967" s="36">
        <f t="shared" si="976"/>
        <v>165.42499999999998</v>
      </c>
      <c r="P1967" s="36"/>
      <c r="Q1967" s="36">
        <f t="shared" si="967"/>
        <v>322.327</v>
      </c>
      <c r="R1967" s="225"/>
      <c r="S1967" s="6"/>
      <c r="T1967" s="6"/>
      <c r="U1967" s="6"/>
      <c r="V1967" s="6"/>
      <c r="W1967" s="6"/>
      <c r="X1967" s="6"/>
    </row>
    <row r="1968" spans="1:24" s="5" customFormat="1" ht="25.5">
      <c r="A1968" s="497"/>
      <c r="B1968" s="516"/>
      <c r="C1968" s="480"/>
      <c r="D1968" s="480"/>
      <c r="E1968" s="480"/>
      <c r="F1968" s="543"/>
      <c r="G1968" s="543"/>
      <c r="H1968" s="543"/>
      <c r="I1968" s="226" t="s">
        <v>114</v>
      </c>
      <c r="J1968" s="496"/>
      <c r="K1968" s="221" t="s">
        <v>11</v>
      </c>
      <c r="L1968" s="35">
        <v>0</v>
      </c>
      <c r="M1968" s="227">
        <v>0</v>
      </c>
      <c r="N1968" s="227">
        <v>0</v>
      </c>
      <c r="O1968" s="227">
        <v>0.14000000000000001</v>
      </c>
      <c r="P1968" s="227"/>
      <c r="Q1968" s="36">
        <f t="shared" si="967"/>
        <v>0.14000000000000001</v>
      </c>
      <c r="R1968" s="225"/>
      <c r="S1968" s="6"/>
      <c r="T1968" s="6"/>
      <c r="U1968" s="6"/>
      <c r="V1968" s="6"/>
      <c r="W1968" s="6"/>
      <c r="X1968" s="6"/>
    </row>
    <row r="1969" spans="1:24" s="5" customFormat="1">
      <c r="A1969" s="497"/>
      <c r="B1969" s="516"/>
      <c r="C1969" s="480"/>
      <c r="D1969" s="480"/>
      <c r="E1969" s="480"/>
      <c r="F1969" s="543"/>
      <c r="G1969" s="543"/>
      <c r="H1969" s="543"/>
      <c r="I1969" s="226" t="s">
        <v>16</v>
      </c>
      <c r="J1969" s="496"/>
      <c r="K1969" s="221" t="s">
        <v>12</v>
      </c>
      <c r="L1969" s="35">
        <v>0</v>
      </c>
      <c r="M1969" s="35">
        <v>0</v>
      </c>
      <c r="N1969" s="227">
        <v>156.90199999999999</v>
      </c>
      <c r="O1969" s="227">
        <v>165.285</v>
      </c>
      <c r="P1969" s="227"/>
      <c r="Q1969" s="36">
        <f t="shared" si="967"/>
        <v>322.18700000000001</v>
      </c>
      <c r="R1969" s="225"/>
      <c r="S1969" s="6"/>
      <c r="T1969" s="6"/>
      <c r="U1969" s="6"/>
      <c r="V1969" s="6"/>
      <c r="W1969" s="6"/>
      <c r="X1969" s="6"/>
    </row>
    <row r="1970" spans="1:24" s="5" customFormat="1" ht="38.25">
      <c r="A1970" s="497"/>
      <c r="B1970" s="516"/>
      <c r="C1970" s="480"/>
      <c r="D1970" s="480"/>
      <c r="E1970" s="480"/>
      <c r="F1970" s="543"/>
      <c r="G1970" s="543"/>
      <c r="H1970" s="543"/>
      <c r="I1970" s="229" t="s">
        <v>153</v>
      </c>
      <c r="J1970" s="496"/>
      <c r="K1970" s="220" t="s">
        <v>12</v>
      </c>
      <c r="L1970" s="36">
        <f>L1971</f>
        <v>0</v>
      </c>
      <c r="M1970" s="36">
        <f t="shared" ref="M1970:O1970" si="977">M1971</f>
        <v>0</v>
      </c>
      <c r="N1970" s="36">
        <f t="shared" si="977"/>
        <v>0</v>
      </c>
      <c r="O1970" s="36">
        <f t="shared" si="977"/>
        <v>20.239999999999998</v>
      </c>
      <c r="P1970" s="36"/>
      <c r="Q1970" s="36">
        <f t="shared" si="967"/>
        <v>20.239999999999998</v>
      </c>
      <c r="R1970" s="225"/>
      <c r="S1970" s="6"/>
      <c r="T1970" s="6"/>
      <c r="U1970" s="6"/>
      <c r="V1970" s="6"/>
      <c r="W1970" s="6"/>
      <c r="X1970" s="6"/>
    </row>
    <row r="1971" spans="1:24" s="5" customFormat="1">
      <c r="A1971" s="497"/>
      <c r="B1971" s="516"/>
      <c r="C1971" s="480"/>
      <c r="D1971" s="480"/>
      <c r="E1971" s="480"/>
      <c r="F1971" s="543"/>
      <c r="G1971" s="543"/>
      <c r="H1971" s="543"/>
      <c r="I1971" s="226" t="s">
        <v>16</v>
      </c>
      <c r="J1971" s="496"/>
      <c r="K1971" s="221" t="s">
        <v>12</v>
      </c>
      <c r="L1971" s="35">
        <v>0</v>
      </c>
      <c r="M1971" s="227">
        <v>0</v>
      </c>
      <c r="N1971" s="227">
        <v>0</v>
      </c>
      <c r="O1971" s="227">
        <v>20.239999999999998</v>
      </c>
      <c r="P1971" s="227"/>
      <c r="Q1971" s="36">
        <f t="shared" si="967"/>
        <v>20.239999999999998</v>
      </c>
      <c r="R1971" s="225"/>
      <c r="S1971" s="6"/>
      <c r="T1971" s="6"/>
      <c r="U1971" s="6"/>
      <c r="V1971" s="6"/>
      <c r="W1971" s="6"/>
      <c r="X1971" s="6"/>
    </row>
    <row r="1972" spans="1:24" s="5" customFormat="1" ht="165.75">
      <c r="A1972" s="497"/>
      <c r="B1972" s="516"/>
      <c r="C1972" s="480"/>
      <c r="D1972" s="480"/>
      <c r="E1972" s="480"/>
      <c r="F1972" s="543"/>
      <c r="G1972" s="543"/>
      <c r="H1972" s="543"/>
      <c r="I1972" s="229" t="s">
        <v>524</v>
      </c>
      <c r="J1972" s="496"/>
      <c r="K1972" s="220" t="s">
        <v>53</v>
      </c>
      <c r="L1972" s="36">
        <f>L1973+L1974+L1975</f>
        <v>0</v>
      </c>
      <c r="M1972" s="36">
        <f t="shared" ref="M1972:O1972" si="978">M1973+M1974+M1975</f>
        <v>0</v>
      </c>
      <c r="N1972" s="36">
        <f t="shared" si="978"/>
        <v>519.13099999999997</v>
      </c>
      <c r="O1972" s="36">
        <f t="shared" si="978"/>
        <v>489.61799999999999</v>
      </c>
      <c r="P1972" s="36"/>
      <c r="Q1972" s="36">
        <f t="shared" si="967"/>
        <v>1008.749</v>
      </c>
      <c r="R1972" s="225"/>
      <c r="S1972" s="6"/>
      <c r="T1972" s="6"/>
      <c r="U1972" s="6"/>
      <c r="V1972" s="6"/>
      <c r="W1972" s="6"/>
      <c r="X1972" s="6"/>
    </row>
    <row r="1973" spans="1:24" s="5" customFormat="1" ht="25.5">
      <c r="A1973" s="497"/>
      <c r="B1973" s="516"/>
      <c r="C1973" s="480"/>
      <c r="D1973" s="480"/>
      <c r="E1973" s="480"/>
      <c r="F1973" s="543"/>
      <c r="G1973" s="543"/>
      <c r="H1973" s="543"/>
      <c r="I1973" s="226" t="s">
        <v>114</v>
      </c>
      <c r="J1973" s="496"/>
      <c r="K1973" s="221" t="s">
        <v>11</v>
      </c>
      <c r="L1973" s="35">
        <v>0</v>
      </c>
      <c r="M1973" s="35">
        <v>0</v>
      </c>
      <c r="N1973" s="227">
        <v>1.3580000000000001</v>
      </c>
      <c r="O1973" s="227">
        <v>96.088999999999999</v>
      </c>
      <c r="P1973" s="227"/>
      <c r="Q1973" s="36">
        <f t="shared" si="967"/>
        <v>97.447000000000003</v>
      </c>
      <c r="R1973" s="225"/>
      <c r="S1973" s="6"/>
      <c r="T1973" s="6"/>
      <c r="U1973" s="6"/>
      <c r="V1973" s="6"/>
      <c r="W1973" s="6"/>
      <c r="X1973" s="6"/>
    </row>
    <row r="1974" spans="1:24" s="5" customFormat="1">
      <c r="A1974" s="497"/>
      <c r="B1974" s="516"/>
      <c r="C1974" s="480"/>
      <c r="D1974" s="480"/>
      <c r="E1974" s="480"/>
      <c r="F1974" s="543"/>
      <c r="G1974" s="543"/>
      <c r="H1974" s="543"/>
      <c r="I1974" s="226" t="s">
        <v>16</v>
      </c>
      <c r="J1974" s="496"/>
      <c r="K1974" s="221" t="s">
        <v>12</v>
      </c>
      <c r="L1974" s="35">
        <v>0</v>
      </c>
      <c r="M1974" s="35">
        <v>0</v>
      </c>
      <c r="N1974" s="227">
        <v>103.532</v>
      </c>
      <c r="O1974" s="227">
        <v>40.118000000000002</v>
      </c>
      <c r="P1974" s="227"/>
      <c r="Q1974" s="36">
        <f t="shared" si="967"/>
        <v>143.65</v>
      </c>
      <c r="R1974" s="225"/>
      <c r="S1974" s="6"/>
      <c r="T1974" s="6"/>
      <c r="U1974" s="6"/>
      <c r="V1974" s="6"/>
      <c r="W1974" s="6"/>
      <c r="X1974" s="6"/>
    </row>
    <row r="1975" spans="1:24" s="5" customFormat="1" ht="25.5">
      <c r="A1975" s="497"/>
      <c r="B1975" s="516"/>
      <c r="C1975" s="480"/>
      <c r="D1975" s="480"/>
      <c r="E1975" s="480"/>
      <c r="F1975" s="543"/>
      <c r="G1975" s="543"/>
      <c r="H1975" s="543"/>
      <c r="I1975" s="226" t="s">
        <v>29</v>
      </c>
      <c r="J1975" s="496"/>
      <c r="K1975" s="221" t="s">
        <v>35</v>
      </c>
      <c r="L1975" s="35">
        <v>0</v>
      </c>
      <c r="M1975" s="35">
        <v>0</v>
      </c>
      <c r="N1975" s="227">
        <v>414.24099999999999</v>
      </c>
      <c r="O1975" s="227">
        <v>353.411</v>
      </c>
      <c r="P1975" s="227"/>
      <c r="Q1975" s="36">
        <f t="shared" si="967"/>
        <v>767.65200000000004</v>
      </c>
      <c r="R1975" s="225"/>
      <c r="S1975" s="6"/>
      <c r="T1975" s="6"/>
      <c r="U1975" s="6"/>
      <c r="V1975" s="6"/>
      <c r="W1975" s="6"/>
      <c r="X1975" s="6"/>
    </row>
    <row r="1976" spans="1:24" s="5" customFormat="1" ht="25.5">
      <c r="A1976" s="497"/>
      <c r="B1976" s="516"/>
      <c r="C1976" s="480"/>
      <c r="D1976" s="480"/>
      <c r="E1976" s="480"/>
      <c r="F1976" s="543"/>
      <c r="G1976" s="543"/>
      <c r="H1976" s="543"/>
      <c r="I1976" s="229" t="s">
        <v>25</v>
      </c>
      <c r="J1976" s="496"/>
      <c r="K1976" s="220" t="s">
        <v>94</v>
      </c>
      <c r="L1976" s="36">
        <f>L1977</f>
        <v>0</v>
      </c>
      <c r="M1976" s="36">
        <f t="shared" ref="M1976:O1976" si="979">M1977</f>
        <v>0</v>
      </c>
      <c r="N1976" s="36">
        <f t="shared" si="979"/>
        <v>1</v>
      </c>
      <c r="O1976" s="36">
        <f t="shared" si="979"/>
        <v>1</v>
      </c>
      <c r="P1976" s="36"/>
      <c r="Q1976" s="36">
        <f t="shared" si="967"/>
        <v>2</v>
      </c>
      <c r="R1976" s="225"/>
      <c r="S1976" s="6"/>
      <c r="T1976" s="6"/>
      <c r="U1976" s="6"/>
      <c r="V1976" s="6"/>
      <c r="W1976" s="6"/>
      <c r="X1976" s="6"/>
    </row>
    <row r="1977" spans="1:24" s="5" customFormat="1">
      <c r="A1977" s="497"/>
      <c r="B1977" s="516"/>
      <c r="C1977" s="480"/>
      <c r="D1977" s="480"/>
      <c r="E1977" s="480"/>
      <c r="F1977" s="543"/>
      <c r="G1977" s="543"/>
      <c r="H1977" s="543"/>
      <c r="I1977" s="226" t="s">
        <v>16</v>
      </c>
      <c r="J1977" s="496"/>
      <c r="K1977" s="221" t="s">
        <v>12</v>
      </c>
      <c r="L1977" s="35">
        <v>0</v>
      </c>
      <c r="M1977" s="35">
        <v>0</v>
      </c>
      <c r="N1977" s="227">
        <v>1</v>
      </c>
      <c r="O1977" s="227">
        <v>1</v>
      </c>
      <c r="P1977" s="227"/>
      <c r="Q1977" s="36">
        <f t="shared" si="967"/>
        <v>2</v>
      </c>
      <c r="R1977" s="225"/>
      <c r="S1977" s="6"/>
      <c r="T1977" s="6"/>
      <c r="U1977" s="6"/>
      <c r="V1977" s="6"/>
      <c r="W1977" s="6"/>
      <c r="X1977" s="6"/>
    </row>
    <row r="1978" spans="1:24" s="5" customFormat="1" ht="25.5">
      <c r="A1978" s="497"/>
      <c r="B1978" s="516"/>
      <c r="C1978" s="480"/>
      <c r="D1978" s="480"/>
      <c r="E1978" s="480"/>
      <c r="F1978" s="543"/>
      <c r="G1978" s="543"/>
      <c r="H1978" s="543"/>
      <c r="I1978" s="229" t="s">
        <v>526</v>
      </c>
      <c r="J1978" s="496"/>
      <c r="K1978" s="220" t="s">
        <v>56</v>
      </c>
      <c r="L1978" s="36">
        <f>L1979+L1980</f>
        <v>0</v>
      </c>
      <c r="M1978" s="36">
        <f t="shared" ref="M1978:O1978" si="980">M1979+M1980</f>
        <v>0</v>
      </c>
      <c r="N1978" s="36">
        <f t="shared" si="980"/>
        <v>2.5339999999999998</v>
      </c>
      <c r="O1978" s="36">
        <f t="shared" si="980"/>
        <v>0</v>
      </c>
      <c r="P1978" s="36"/>
      <c r="Q1978" s="36">
        <f t="shared" si="967"/>
        <v>2.5339999999999998</v>
      </c>
      <c r="R1978" s="225"/>
      <c r="S1978" s="6"/>
      <c r="T1978" s="6"/>
      <c r="U1978" s="6"/>
      <c r="V1978" s="6"/>
      <c r="W1978" s="6"/>
      <c r="X1978" s="6"/>
    </row>
    <row r="1979" spans="1:24" s="5" customFormat="1">
      <c r="A1979" s="497"/>
      <c r="B1979" s="516"/>
      <c r="C1979" s="480"/>
      <c r="D1979" s="480"/>
      <c r="E1979" s="480"/>
      <c r="F1979" s="543"/>
      <c r="G1979" s="543"/>
      <c r="H1979" s="543"/>
      <c r="I1979" s="226" t="s">
        <v>16</v>
      </c>
      <c r="J1979" s="496"/>
      <c r="K1979" s="221" t="s">
        <v>12</v>
      </c>
      <c r="L1979" s="35">
        <v>0</v>
      </c>
      <c r="M1979" s="35">
        <v>0</v>
      </c>
      <c r="N1979" s="227">
        <v>1.3540000000000001</v>
      </c>
      <c r="O1979" s="227">
        <v>0</v>
      </c>
      <c r="P1979" s="227"/>
      <c r="Q1979" s="36">
        <f t="shared" si="967"/>
        <v>1.3540000000000001</v>
      </c>
      <c r="R1979" s="225"/>
      <c r="S1979" s="6"/>
      <c r="T1979" s="6"/>
      <c r="U1979" s="6"/>
      <c r="V1979" s="6"/>
      <c r="W1979" s="6"/>
      <c r="X1979" s="6"/>
    </row>
    <row r="1980" spans="1:24" s="5" customFormat="1" ht="25.5">
      <c r="A1980" s="497"/>
      <c r="B1980" s="516"/>
      <c r="C1980" s="480"/>
      <c r="D1980" s="480"/>
      <c r="E1980" s="480"/>
      <c r="F1980" s="543"/>
      <c r="G1980" s="543"/>
      <c r="H1980" s="543"/>
      <c r="I1980" s="226" t="s">
        <v>29</v>
      </c>
      <c r="J1980" s="496"/>
      <c r="K1980" s="221" t="s">
        <v>35</v>
      </c>
      <c r="L1980" s="35">
        <v>0</v>
      </c>
      <c r="M1980" s="35">
        <v>0</v>
      </c>
      <c r="N1980" s="227">
        <v>1.18</v>
      </c>
      <c r="O1980" s="227">
        <v>0</v>
      </c>
      <c r="P1980" s="227"/>
      <c r="Q1980" s="36">
        <f t="shared" si="967"/>
        <v>1.18</v>
      </c>
      <c r="R1980" s="225"/>
      <c r="S1980" s="6"/>
      <c r="T1980" s="6"/>
      <c r="U1980" s="6"/>
      <c r="V1980" s="6"/>
      <c r="W1980" s="6"/>
      <c r="X1980" s="6"/>
    </row>
    <row r="1981" spans="1:24" s="5" customFormat="1" ht="51">
      <c r="A1981" s="497"/>
      <c r="B1981" s="516"/>
      <c r="C1981" s="480"/>
      <c r="D1981" s="480"/>
      <c r="E1981" s="480"/>
      <c r="F1981" s="543"/>
      <c r="G1981" s="543"/>
      <c r="H1981" s="543"/>
      <c r="I1981" s="229" t="s">
        <v>525</v>
      </c>
      <c r="J1981" s="496"/>
      <c r="K1981" s="220" t="s">
        <v>180</v>
      </c>
      <c r="L1981" s="36">
        <f>L1982</f>
        <v>0</v>
      </c>
      <c r="M1981" s="36">
        <f t="shared" ref="M1981:O1981" si="981">M1982</f>
        <v>0</v>
      </c>
      <c r="N1981" s="36">
        <f t="shared" si="981"/>
        <v>0</v>
      </c>
      <c r="O1981" s="36">
        <f t="shared" si="981"/>
        <v>0.2</v>
      </c>
      <c r="P1981" s="36"/>
      <c r="Q1981" s="36">
        <f t="shared" si="967"/>
        <v>0.2</v>
      </c>
      <c r="R1981" s="225"/>
      <c r="S1981" s="6"/>
      <c r="T1981" s="6"/>
      <c r="U1981" s="6"/>
      <c r="V1981" s="6"/>
      <c r="W1981" s="6"/>
      <c r="X1981" s="6"/>
    </row>
    <row r="1982" spans="1:24" s="5" customFormat="1">
      <c r="A1982" s="497"/>
      <c r="B1982" s="516"/>
      <c r="C1982" s="480"/>
      <c r="D1982" s="480"/>
      <c r="E1982" s="480"/>
      <c r="F1982" s="543"/>
      <c r="G1982" s="543"/>
      <c r="H1982" s="543"/>
      <c r="I1982" s="226" t="s">
        <v>16</v>
      </c>
      <c r="J1982" s="496"/>
      <c r="K1982" s="221" t="s">
        <v>12</v>
      </c>
      <c r="L1982" s="35">
        <v>0</v>
      </c>
      <c r="M1982" s="35">
        <v>0</v>
      </c>
      <c r="N1982" s="227">
        <v>0</v>
      </c>
      <c r="O1982" s="227">
        <v>0.2</v>
      </c>
      <c r="P1982" s="227"/>
      <c r="Q1982" s="36">
        <f t="shared" si="967"/>
        <v>0.2</v>
      </c>
      <c r="R1982" s="225"/>
      <c r="S1982" s="6"/>
      <c r="T1982" s="6"/>
      <c r="U1982" s="6"/>
      <c r="V1982" s="6"/>
      <c r="W1982" s="6"/>
      <c r="X1982" s="6"/>
    </row>
    <row r="1983" spans="1:24" s="5" customFormat="1" ht="51">
      <c r="A1983" s="497"/>
      <c r="B1983" s="516"/>
      <c r="C1983" s="480"/>
      <c r="D1983" s="480"/>
      <c r="E1983" s="480"/>
      <c r="F1983" s="543"/>
      <c r="G1983" s="543"/>
      <c r="H1983" s="543"/>
      <c r="I1983" s="229" t="s">
        <v>402</v>
      </c>
      <c r="J1983" s="496"/>
      <c r="K1983" s="220" t="s">
        <v>62</v>
      </c>
      <c r="L1983" s="36">
        <f>L1984</f>
        <v>0</v>
      </c>
      <c r="M1983" s="36">
        <f t="shared" ref="M1983:O1983" si="982">M1984</f>
        <v>0</v>
      </c>
      <c r="N1983" s="36">
        <f t="shared" si="982"/>
        <v>12.577999999999999</v>
      </c>
      <c r="O1983" s="36">
        <f t="shared" si="982"/>
        <v>15</v>
      </c>
      <c r="P1983" s="36"/>
      <c r="Q1983" s="36">
        <f t="shared" si="967"/>
        <v>27.577999999999999</v>
      </c>
      <c r="R1983" s="225"/>
      <c r="S1983" s="6"/>
      <c r="T1983" s="6"/>
      <c r="U1983" s="6"/>
      <c r="V1983" s="6"/>
      <c r="W1983" s="6"/>
      <c r="X1983" s="6"/>
    </row>
    <row r="1984" spans="1:24" s="5" customFormat="1">
      <c r="A1984" s="497"/>
      <c r="B1984" s="516"/>
      <c r="C1984" s="480"/>
      <c r="D1984" s="480"/>
      <c r="E1984" s="480"/>
      <c r="F1984" s="543"/>
      <c r="G1984" s="543"/>
      <c r="H1984" s="543"/>
      <c r="I1984" s="231" t="s">
        <v>16</v>
      </c>
      <c r="J1984" s="496"/>
      <c r="K1984" s="221" t="s">
        <v>12</v>
      </c>
      <c r="L1984" s="35">
        <v>0</v>
      </c>
      <c r="M1984" s="35">
        <v>0</v>
      </c>
      <c r="N1984" s="227">
        <v>12.577999999999999</v>
      </c>
      <c r="O1984" s="227">
        <v>15</v>
      </c>
      <c r="P1984" s="227"/>
      <c r="Q1984" s="36">
        <f t="shared" si="967"/>
        <v>27.577999999999999</v>
      </c>
      <c r="R1984" s="225"/>
      <c r="S1984" s="6"/>
      <c r="T1984" s="6"/>
      <c r="U1984" s="6"/>
      <c r="V1984" s="6"/>
      <c r="W1984" s="6"/>
      <c r="X1984" s="6"/>
    </row>
    <row r="1985" spans="1:24" s="5" customFormat="1" ht="12.75" customHeight="1">
      <c r="A1985" s="497">
        <v>17</v>
      </c>
      <c r="B1985" s="479" t="s">
        <v>510</v>
      </c>
      <c r="C1985" s="480"/>
      <c r="D1985" s="480"/>
      <c r="E1985" s="480"/>
      <c r="F1985" s="543"/>
      <c r="G1985" s="543"/>
      <c r="H1985" s="543"/>
      <c r="I1985" s="201" t="s">
        <v>13</v>
      </c>
      <c r="J1985" s="495">
        <v>451</v>
      </c>
      <c r="K1985" s="48"/>
      <c r="L1985" s="15">
        <f>L1986</f>
        <v>0</v>
      </c>
      <c r="M1985" s="15">
        <f t="shared" ref="M1985" si="983">M1986</f>
        <v>0</v>
      </c>
      <c r="N1985" s="15">
        <f t="shared" ref="N1985" si="984">N1986</f>
        <v>74.215000000000003</v>
      </c>
      <c r="O1985" s="15">
        <f t="shared" ref="O1985" si="985">O1986</f>
        <v>220.49199999999999</v>
      </c>
      <c r="P1985" s="15"/>
      <c r="Q1985" s="15">
        <f t="shared" si="967"/>
        <v>294.70699999999999</v>
      </c>
      <c r="R1985" s="225"/>
      <c r="S1985" s="6"/>
      <c r="T1985" s="6"/>
      <c r="U1985" s="6"/>
      <c r="V1985" s="6"/>
      <c r="W1985" s="6"/>
      <c r="X1985" s="6"/>
    </row>
    <row r="1986" spans="1:24" s="5" customFormat="1" ht="25.5">
      <c r="A1986" s="497"/>
      <c r="B1986" s="480"/>
      <c r="C1986" s="480"/>
      <c r="D1986" s="480"/>
      <c r="E1986" s="480"/>
      <c r="F1986" s="543"/>
      <c r="G1986" s="543"/>
      <c r="H1986" s="543"/>
      <c r="I1986" s="233" t="s">
        <v>25</v>
      </c>
      <c r="J1986" s="496"/>
      <c r="K1986" s="220" t="s">
        <v>12</v>
      </c>
      <c r="L1986" s="36">
        <f>L1987+L1988</f>
        <v>0</v>
      </c>
      <c r="M1986" s="36">
        <f t="shared" ref="M1986" si="986">M1987+M1988</f>
        <v>0</v>
      </c>
      <c r="N1986" s="36">
        <f t="shared" ref="N1986" si="987">N1987+N1988</f>
        <v>74.215000000000003</v>
      </c>
      <c r="O1986" s="36">
        <f t="shared" ref="O1986" si="988">O1987+O1988</f>
        <v>220.49199999999999</v>
      </c>
      <c r="P1986" s="36"/>
      <c r="Q1986" s="36">
        <f t="shared" si="967"/>
        <v>294.70699999999999</v>
      </c>
      <c r="R1986" s="225"/>
      <c r="S1986" s="6"/>
      <c r="T1986" s="6"/>
      <c r="U1986" s="6"/>
      <c r="V1986" s="6"/>
      <c r="W1986" s="6"/>
      <c r="X1986" s="6"/>
    </row>
    <row r="1987" spans="1:24" s="5" customFormat="1" ht="25.5">
      <c r="A1987" s="497"/>
      <c r="B1987" s="480"/>
      <c r="C1987" s="480"/>
      <c r="D1987" s="480"/>
      <c r="E1987" s="480"/>
      <c r="F1987" s="543"/>
      <c r="G1987" s="543"/>
      <c r="H1987" s="543"/>
      <c r="I1987" s="226" t="s">
        <v>114</v>
      </c>
      <c r="J1987" s="496"/>
      <c r="K1987" s="221" t="s">
        <v>11</v>
      </c>
      <c r="L1987" s="35">
        <v>0</v>
      </c>
      <c r="M1987" s="35">
        <v>0</v>
      </c>
      <c r="N1987" s="35">
        <v>0</v>
      </c>
      <c r="O1987" s="35">
        <v>7.5999999999999998E-2</v>
      </c>
      <c r="P1987" s="35"/>
      <c r="Q1987" s="36">
        <f t="shared" si="967"/>
        <v>7.5999999999999998E-2</v>
      </c>
      <c r="R1987" s="225"/>
      <c r="S1987" s="6"/>
      <c r="T1987" s="6"/>
      <c r="U1987" s="6"/>
      <c r="V1987" s="6"/>
      <c r="W1987" s="6"/>
      <c r="X1987" s="6"/>
    </row>
    <row r="1988" spans="1:24" s="5" customFormat="1">
      <c r="A1988" s="497"/>
      <c r="B1988" s="481"/>
      <c r="C1988" s="480"/>
      <c r="D1988" s="480"/>
      <c r="E1988" s="480"/>
      <c r="F1988" s="543"/>
      <c r="G1988" s="543"/>
      <c r="H1988" s="543"/>
      <c r="I1988" s="226" t="s">
        <v>16</v>
      </c>
      <c r="J1988" s="496"/>
      <c r="K1988" s="221" t="s">
        <v>12</v>
      </c>
      <c r="L1988" s="35">
        <v>0</v>
      </c>
      <c r="M1988" s="35">
        <v>0</v>
      </c>
      <c r="N1988" s="227">
        <v>74.215000000000003</v>
      </c>
      <c r="O1988" s="35">
        <v>220.416</v>
      </c>
      <c r="P1988" s="35"/>
      <c r="Q1988" s="36">
        <f t="shared" si="967"/>
        <v>294.63099999999997</v>
      </c>
      <c r="R1988" s="225"/>
      <c r="S1988" s="6"/>
      <c r="T1988" s="6"/>
      <c r="U1988" s="6"/>
      <c r="V1988" s="6"/>
      <c r="W1988" s="6"/>
      <c r="X1988" s="6"/>
    </row>
    <row r="1989" spans="1:24" s="5" customFormat="1" ht="12" customHeight="1">
      <c r="A1989" s="495">
        <v>18</v>
      </c>
      <c r="B1989" s="480" t="s">
        <v>506</v>
      </c>
      <c r="C1989" s="480"/>
      <c r="D1989" s="480"/>
      <c r="E1989" s="480"/>
      <c r="F1989" s="543"/>
      <c r="G1989" s="543"/>
      <c r="H1989" s="543"/>
      <c r="I1989" s="201" t="s">
        <v>13</v>
      </c>
      <c r="J1989" s="495">
        <v>454</v>
      </c>
      <c r="K1989" s="98"/>
      <c r="L1989" s="15">
        <f>L1990+L1993</f>
        <v>0</v>
      </c>
      <c r="M1989" s="15">
        <f t="shared" ref="M1989" si="989">M1990+M1993</f>
        <v>0</v>
      </c>
      <c r="N1989" s="15">
        <f t="shared" ref="N1989" si="990">N1990+N1993</f>
        <v>79.23</v>
      </c>
      <c r="O1989" s="15">
        <f t="shared" ref="O1989" si="991">O1990+O1993</f>
        <v>83.153999999999996</v>
      </c>
      <c r="P1989" s="15"/>
      <c r="Q1989" s="15">
        <f t="shared" si="967"/>
        <v>162.38400000000001</v>
      </c>
      <c r="R1989" s="225"/>
      <c r="S1989" s="6"/>
      <c r="T1989" s="6"/>
      <c r="U1989" s="6"/>
      <c r="V1989" s="6"/>
      <c r="W1989" s="6"/>
      <c r="X1989" s="6"/>
    </row>
    <row r="1990" spans="1:24" s="5" customFormat="1" ht="51">
      <c r="A1990" s="496"/>
      <c r="B1990" s="480"/>
      <c r="C1990" s="480"/>
      <c r="D1990" s="480"/>
      <c r="E1990" s="480"/>
      <c r="F1990" s="543"/>
      <c r="G1990" s="543"/>
      <c r="H1990" s="543"/>
      <c r="I1990" s="38" t="s">
        <v>507</v>
      </c>
      <c r="J1990" s="496"/>
      <c r="K1990" s="220" t="s">
        <v>10</v>
      </c>
      <c r="L1990" s="36">
        <f>L1991+L1992</f>
        <v>0</v>
      </c>
      <c r="M1990" s="36">
        <f t="shared" ref="M1990" si="992">M1991+M1992</f>
        <v>0</v>
      </c>
      <c r="N1990" s="36">
        <f t="shared" ref="N1990" si="993">N1991+N1992</f>
        <v>77.126000000000005</v>
      </c>
      <c r="O1990" s="36">
        <f t="shared" ref="O1990" si="994">O1991+O1992</f>
        <v>81.554000000000002</v>
      </c>
      <c r="P1990" s="36"/>
      <c r="Q1990" s="36">
        <f t="shared" si="967"/>
        <v>158.68</v>
      </c>
      <c r="R1990" s="225"/>
      <c r="S1990" s="6"/>
      <c r="T1990" s="6"/>
      <c r="U1990" s="6"/>
      <c r="V1990" s="6"/>
      <c r="W1990" s="6"/>
      <c r="X1990" s="6"/>
    </row>
    <row r="1991" spans="1:24" s="5" customFormat="1" ht="25.5">
      <c r="A1991" s="496"/>
      <c r="B1991" s="480"/>
      <c r="C1991" s="480"/>
      <c r="D1991" s="480"/>
      <c r="E1991" s="480"/>
      <c r="F1991" s="543"/>
      <c r="G1991" s="543"/>
      <c r="H1991" s="543"/>
      <c r="I1991" s="226" t="s">
        <v>114</v>
      </c>
      <c r="J1991" s="496"/>
      <c r="K1991" s="221" t="s">
        <v>11</v>
      </c>
      <c r="L1991" s="35">
        <v>0</v>
      </c>
      <c r="M1991" s="35">
        <v>0</v>
      </c>
      <c r="N1991" s="35">
        <v>0</v>
      </c>
      <c r="O1991" s="35">
        <v>0.13600000000000001</v>
      </c>
      <c r="P1991" s="35"/>
      <c r="Q1991" s="36">
        <f t="shared" si="967"/>
        <v>0.13600000000000001</v>
      </c>
      <c r="R1991" s="225"/>
      <c r="S1991" s="6"/>
      <c r="T1991" s="6"/>
      <c r="U1991" s="6"/>
      <c r="V1991" s="6"/>
      <c r="W1991" s="6"/>
      <c r="X1991" s="6"/>
    </row>
    <row r="1992" spans="1:24" s="5" customFormat="1">
      <c r="A1992" s="496"/>
      <c r="B1992" s="480"/>
      <c r="C1992" s="480"/>
      <c r="D1992" s="480"/>
      <c r="E1992" s="480"/>
      <c r="F1992" s="543"/>
      <c r="G1992" s="543"/>
      <c r="H1992" s="543"/>
      <c r="I1992" s="226" t="s">
        <v>16</v>
      </c>
      <c r="J1992" s="496"/>
      <c r="K1992" s="221" t="s">
        <v>12</v>
      </c>
      <c r="L1992" s="35">
        <v>0</v>
      </c>
      <c r="M1992" s="35">
        <v>0</v>
      </c>
      <c r="N1992" s="35">
        <v>77.126000000000005</v>
      </c>
      <c r="O1992" s="35">
        <v>81.418000000000006</v>
      </c>
      <c r="P1992" s="35"/>
      <c r="Q1992" s="35">
        <f t="shared" si="967"/>
        <v>158.54400000000001</v>
      </c>
      <c r="R1992" s="225"/>
      <c r="S1992" s="6"/>
      <c r="T1992" s="6"/>
      <c r="U1992" s="6"/>
      <c r="V1992" s="6"/>
      <c r="W1992" s="6"/>
      <c r="X1992" s="6"/>
    </row>
    <row r="1993" spans="1:24" s="5" customFormat="1" ht="25.5">
      <c r="A1993" s="496"/>
      <c r="B1993" s="480"/>
      <c r="C1993" s="480"/>
      <c r="D1993" s="480"/>
      <c r="E1993" s="480"/>
      <c r="F1993" s="543"/>
      <c r="G1993" s="543"/>
      <c r="H1993" s="543"/>
      <c r="I1993" s="229" t="s">
        <v>25</v>
      </c>
      <c r="J1993" s="496"/>
      <c r="K1993" s="220" t="s">
        <v>39</v>
      </c>
      <c r="L1993" s="36">
        <f>L1994</f>
        <v>0</v>
      </c>
      <c r="M1993" s="36">
        <f t="shared" ref="M1993" si="995">M1994</f>
        <v>0</v>
      </c>
      <c r="N1993" s="36">
        <f t="shared" ref="N1993" si="996">N1994</f>
        <v>2.1040000000000001</v>
      </c>
      <c r="O1993" s="36">
        <f t="shared" ref="O1993" si="997">O1994</f>
        <v>1.6</v>
      </c>
      <c r="P1993" s="36"/>
      <c r="Q1993" s="36">
        <f t="shared" si="967"/>
        <v>3.7040000000000002</v>
      </c>
      <c r="R1993" s="225"/>
      <c r="S1993" s="6"/>
      <c r="T1993" s="6"/>
      <c r="U1993" s="6"/>
      <c r="V1993" s="6"/>
      <c r="W1993" s="6"/>
      <c r="X1993" s="6"/>
    </row>
    <row r="1994" spans="1:24" s="5" customFormat="1">
      <c r="A1994" s="498"/>
      <c r="B1994" s="481"/>
      <c r="C1994" s="480"/>
      <c r="D1994" s="480"/>
      <c r="E1994" s="480"/>
      <c r="F1994" s="543"/>
      <c r="G1994" s="543"/>
      <c r="H1994" s="543"/>
      <c r="I1994" s="226" t="s">
        <v>16</v>
      </c>
      <c r="J1994" s="498"/>
      <c r="K1994" s="221" t="s">
        <v>12</v>
      </c>
      <c r="L1994" s="35">
        <v>0</v>
      </c>
      <c r="M1994" s="227">
        <v>0</v>
      </c>
      <c r="N1994" s="227">
        <v>2.1040000000000001</v>
      </c>
      <c r="O1994" s="227">
        <v>1.6</v>
      </c>
      <c r="P1994" s="227"/>
      <c r="Q1994" s="35">
        <f t="shared" si="967"/>
        <v>3.7040000000000002</v>
      </c>
      <c r="R1994" s="225"/>
      <c r="S1994" s="6"/>
      <c r="T1994" s="6"/>
      <c r="U1994" s="6"/>
      <c r="V1994" s="6"/>
      <c r="W1994" s="6"/>
      <c r="X1994" s="6"/>
    </row>
    <row r="1995" spans="1:24" s="5" customFormat="1" ht="12.75" customHeight="1">
      <c r="A1995" s="495">
        <v>19</v>
      </c>
      <c r="B1995" s="479" t="s">
        <v>508</v>
      </c>
      <c r="C1995" s="480"/>
      <c r="D1995" s="480"/>
      <c r="E1995" s="480"/>
      <c r="F1995" s="543"/>
      <c r="G1995" s="543"/>
      <c r="H1995" s="543"/>
      <c r="I1995" s="201" t="s">
        <v>13</v>
      </c>
      <c r="J1995" s="495">
        <v>456</v>
      </c>
      <c r="K1995" s="48"/>
      <c r="L1995" s="15">
        <f>L1996+L1999+L2001</f>
        <v>0</v>
      </c>
      <c r="M1995" s="15">
        <f>M1996+M1999+M2001</f>
        <v>0</v>
      </c>
      <c r="N1995" s="15">
        <f>N1996+N1999+N2001</f>
        <v>84.368000000000009</v>
      </c>
      <c r="O1995" s="15">
        <f>O1996+O1999+O2001</f>
        <v>90.442999999999984</v>
      </c>
      <c r="P1995" s="15"/>
      <c r="Q1995" s="15">
        <f t="shared" si="967"/>
        <v>174.81099999999998</v>
      </c>
      <c r="R1995" s="225"/>
      <c r="S1995" s="6"/>
      <c r="T1995" s="6"/>
      <c r="U1995" s="6"/>
      <c r="V1995" s="6"/>
      <c r="W1995" s="6"/>
      <c r="X1995" s="6"/>
    </row>
    <row r="1996" spans="1:24" s="5" customFormat="1" ht="76.5">
      <c r="A1996" s="496"/>
      <c r="B1996" s="480"/>
      <c r="C1996" s="480"/>
      <c r="D1996" s="480"/>
      <c r="E1996" s="480"/>
      <c r="F1996" s="543"/>
      <c r="G1996" s="543"/>
      <c r="H1996" s="543"/>
      <c r="I1996" s="229" t="s">
        <v>64</v>
      </c>
      <c r="J1996" s="496"/>
      <c r="K1996" s="220" t="s">
        <v>10</v>
      </c>
      <c r="L1996" s="68">
        <f>L1997+L1998</f>
        <v>0</v>
      </c>
      <c r="M1996" s="68">
        <f t="shared" ref="M1996" si="998">M1997+M1998</f>
        <v>0</v>
      </c>
      <c r="N1996" s="68">
        <f t="shared" ref="N1996" si="999">N1997+N1998</f>
        <v>57.212000000000003</v>
      </c>
      <c r="O1996" s="68">
        <f t="shared" ref="O1996" si="1000">O1997+O1998</f>
        <v>61.562999999999995</v>
      </c>
      <c r="P1996" s="68"/>
      <c r="Q1996" s="36">
        <f t="shared" si="967"/>
        <v>118.77500000000001</v>
      </c>
      <c r="R1996" s="225"/>
      <c r="S1996" s="6"/>
      <c r="T1996" s="6"/>
      <c r="U1996" s="6"/>
      <c r="V1996" s="6"/>
      <c r="W1996" s="6"/>
      <c r="X1996" s="6"/>
    </row>
    <row r="1997" spans="1:24" s="5" customFormat="1" ht="25.5">
      <c r="A1997" s="496"/>
      <c r="B1997" s="480"/>
      <c r="C1997" s="480"/>
      <c r="D1997" s="480"/>
      <c r="E1997" s="480"/>
      <c r="F1997" s="543"/>
      <c r="G1997" s="543"/>
      <c r="H1997" s="543"/>
      <c r="I1997" s="226" t="s">
        <v>114</v>
      </c>
      <c r="J1997" s="496"/>
      <c r="K1997" s="221" t="s">
        <v>11</v>
      </c>
      <c r="L1997" s="35">
        <v>0</v>
      </c>
      <c r="M1997" s="35">
        <v>0</v>
      </c>
      <c r="N1997" s="227">
        <v>0</v>
      </c>
      <c r="O1997" s="227">
        <v>6.5000000000000002E-2</v>
      </c>
      <c r="P1997" s="227"/>
      <c r="Q1997" s="35">
        <f t="shared" si="967"/>
        <v>6.5000000000000002E-2</v>
      </c>
      <c r="R1997" s="225"/>
      <c r="S1997" s="6"/>
      <c r="T1997" s="6"/>
      <c r="U1997" s="6"/>
      <c r="V1997" s="6"/>
      <c r="W1997" s="6"/>
      <c r="X1997" s="6"/>
    </row>
    <row r="1998" spans="1:24" s="5" customFormat="1">
      <c r="A1998" s="496"/>
      <c r="B1998" s="480"/>
      <c r="C1998" s="480"/>
      <c r="D1998" s="480"/>
      <c r="E1998" s="480"/>
      <c r="F1998" s="543"/>
      <c r="G1998" s="543"/>
      <c r="H1998" s="543"/>
      <c r="I1998" s="226" t="s">
        <v>16</v>
      </c>
      <c r="J1998" s="496"/>
      <c r="K1998" s="221" t="s">
        <v>12</v>
      </c>
      <c r="L1998" s="35">
        <v>0</v>
      </c>
      <c r="M1998" s="35">
        <v>0</v>
      </c>
      <c r="N1998" s="227">
        <v>57.212000000000003</v>
      </c>
      <c r="O1998" s="227">
        <v>61.497999999999998</v>
      </c>
      <c r="P1998" s="227"/>
      <c r="Q1998" s="35">
        <f t="shared" si="967"/>
        <v>118.71000000000001</v>
      </c>
      <c r="R1998" s="225"/>
      <c r="S1998" s="6"/>
      <c r="T1998" s="6"/>
      <c r="U1998" s="6"/>
      <c r="V1998" s="6"/>
      <c r="W1998" s="6"/>
      <c r="X1998" s="6"/>
    </row>
    <row r="1999" spans="1:24" s="5" customFormat="1" ht="25.5">
      <c r="A1999" s="496"/>
      <c r="B1999" s="480"/>
      <c r="C1999" s="480"/>
      <c r="D1999" s="480"/>
      <c r="E1999" s="480"/>
      <c r="F1999" s="543"/>
      <c r="G1999" s="543"/>
      <c r="H1999" s="543"/>
      <c r="I1999" s="229" t="s">
        <v>65</v>
      </c>
      <c r="J1999" s="496"/>
      <c r="K1999" s="220" t="s">
        <v>37</v>
      </c>
      <c r="L1999" s="68">
        <f>L2000</f>
        <v>0</v>
      </c>
      <c r="M1999" s="68">
        <f t="shared" ref="M1999" si="1001">M2000</f>
        <v>0</v>
      </c>
      <c r="N1999" s="68">
        <f t="shared" ref="N1999" si="1002">N2000</f>
        <v>26.5</v>
      </c>
      <c r="O1999" s="68">
        <f t="shared" ref="O1999" si="1003">O2000</f>
        <v>27</v>
      </c>
      <c r="P1999" s="68"/>
      <c r="Q1999" s="36">
        <f t="shared" si="967"/>
        <v>53.5</v>
      </c>
      <c r="R1999" s="225"/>
      <c r="S1999" s="6"/>
      <c r="T1999" s="6"/>
      <c r="U1999" s="6"/>
      <c r="V1999" s="6"/>
      <c r="W1999" s="6"/>
      <c r="X1999" s="6"/>
    </row>
    <row r="2000" spans="1:24" s="5" customFormat="1">
      <c r="A2000" s="496"/>
      <c r="B2000" s="480"/>
      <c r="C2000" s="480"/>
      <c r="D2000" s="480"/>
      <c r="E2000" s="480"/>
      <c r="F2000" s="543"/>
      <c r="G2000" s="543"/>
      <c r="H2000" s="543"/>
      <c r="I2000" s="226" t="s">
        <v>16</v>
      </c>
      <c r="J2000" s="496"/>
      <c r="K2000" s="221" t="s">
        <v>12</v>
      </c>
      <c r="L2000" s="35">
        <v>0</v>
      </c>
      <c r="M2000" s="35">
        <v>0</v>
      </c>
      <c r="N2000" s="227">
        <v>26.5</v>
      </c>
      <c r="O2000" s="227">
        <v>27</v>
      </c>
      <c r="P2000" s="227"/>
      <c r="Q2000" s="35">
        <f t="shared" si="967"/>
        <v>53.5</v>
      </c>
      <c r="R2000" s="225"/>
      <c r="S2000" s="6"/>
      <c r="T2000" s="6"/>
      <c r="U2000" s="6"/>
      <c r="V2000" s="6"/>
      <c r="W2000" s="6"/>
      <c r="X2000" s="6"/>
    </row>
    <row r="2001" spans="1:24" s="5" customFormat="1" ht="25.5">
      <c r="A2001" s="496"/>
      <c r="B2001" s="480"/>
      <c r="C2001" s="480"/>
      <c r="D2001" s="480"/>
      <c r="E2001" s="480"/>
      <c r="F2001" s="543"/>
      <c r="G2001" s="543"/>
      <c r="H2001" s="543"/>
      <c r="I2001" s="229" t="s">
        <v>25</v>
      </c>
      <c r="J2001" s="496"/>
      <c r="K2001" s="220" t="s">
        <v>38</v>
      </c>
      <c r="L2001" s="68">
        <f>L2002</f>
        <v>0</v>
      </c>
      <c r="M2001" s="68">
        <f t="shared" ref="M2001:O2001" si="1004">M2002</f>
        <v>0</v>
      </c>
      <c r="N2001" s="68">
        <f t="shared" si="1004"/>
        <v>0.65600000000000003</v>
      </c>
      <c r="O2001" s="68">
        <f t="shared" si="1004"/>
        <v>1.88</v>
      </c>
      <c r="P2001" s="68"/>
      <c r="Q2001" s="36">
        <f t="shared" si="967"/>
        <v>2.536</v>
      </c>
      <c r="R2001" s="225"/>
      <c r="S2001" s="6"/>
      <c r="T2001" s="6"/>
      <c r="U2001" s="6"/>
      <c r="V2001" s="6"/>
      <c r="W2001" s="6"/>
      <c r="X2001" s="6"/>
    </row>
    <row r="2002" spans="1:24" s="5" customFormat="1">
      <c r="A2002" s="498"/>
      <c r="B2002" s="481"/>
      <c r="C2002" s="480"/>
      <c r="D2002" s="480"/>
      <c r="E2002" s="480"/>
      <c r="F2002" s="543"/>
      <c r="G2002" s="543"/>
      <c r="H2002" s="543"/>
      <c r="I2002" s="226" t="s">
        <v>16</v>
      </c>
      <c r="J2002" s="496"/>
      <c r="K2002" s="221" t="s">
        <v>12</v>
      </c>
      <c r="L2002" s="35">
        <v>0</v>
      </c>
      <c r="M2002" s="227">
        <v>0</v>
      </c>
      <c r="N2002" s="227">
        <v>0.65600000000000003</v>
      </c>
      <c r="O2002" s="227">
        <v>1.88</v>
      </c>
      <c r="P2002" s="227"/>
      <c r="Q2002" s="35">
        <f t="shared" si="967"/>
        <v>2.536</v>
      </c>
      <c r="R2002" s="225"/>
      <c r="S2002" s="6"/>
      <c r="T2002" s="6"/>
      <c r="U2002" s="6"/>
      <c r="V2002" s="6"/>
      <c r="W2002" s="6"/>
      <c r="X2002" s="6"/>
    </row>
    <row r="2003" spans="1:24" s="5" customFormat="1" ht="12.75" customHeight="1">
      <c r="A2003" s="495">
        <v>20</v>
      </c>
      <c r="B2003" s="479" t="s">
        <v>500</v>
      </c>
      <c r="C2003" s="480"/>
      <c r="D2003" s="480"/>
      <c r="E2003" s="480"/>
      <c r="F2003" s="543"/>
      <c r="G2003" s="543"/>
      <c r="H2003" s="543"/>
      <c r="I2003" s="201" t="s">
        <v>13</v>
      </c>
      <c r="J2003" s="495">
        <v>456</v>
      </c>
      <c r="K2003" s="10"/>
      <c r="L2003" s="15">
        <f>L2004</f>
        <v>0</v>
      </c>
      <c r="M2003" s="15">
        <f t="shared" ref="M2003" si="1005">M2004</f>
        <v>0</v>
      </c>
      <c r="N2003" s="15">
        <f t="shared" ref="N2003" si="1006">N2004</f>
        <v>58.146999999999998</v>
      </c>
      <c r="O2003" s="15">
        <f t="shared" ref="O2003" si="1007">O2004</f>
        <v>83.437000000000012</v>
      </c>
      <c r="P2003" s="15"/>
      <c r="Q2003" s="15">
        <f t="shared" si="967"/>
        <v>141.584</v>
      </c>
      <c r="R2003" s="225"/>
      <c r="S2003" s="6"/>
      <c r="T2003" s="6"/>
      <c r="U2003" s="6"/>
      <c r="V2003" s="6"/>
      <c r="W2003" s="6"/>
      <c r="X2003" s="6"/>
    </row>
    <row r="2004" spans="1:24" s="5" customFormat="1" ht="25.5">
      <c r="A2004" s="496"/>
      <c r="B2004" s="480"/>
      <c r="C2004" s="480"/>
      <c r="D2004" s="480"/>
      <c r="E2004" s="480"/>
      <c r="F2004" s="543"/>
      <c r="G2004" s="543"/>
      <c r="H2004" s="543"/>
      <c r="I2004" s="229" t="s">
        <v>67</v>
      </c>
      <c r="J2004" s="496"/>
      <c r="K2004" s="220" t="s">
        <v>26</v>
      </c>
      <c r="L2004" s="68">
        <f>L2005+L2006</f>
        <v>0</v>
      </c>
      <c r="M2004" s="68">
        <f t="shared" ref="M2004" si="1008">M2005+M2006</f>
        <v>0</v>
      </c>
      <c r="N2004" s="68">
        <f t="shared" ref="N2004" si="1009">N2005+N2006</f>
        <v>58.146999999999998</v>
      </c>
      <c r="O2004" s="68">
        <f t="shared" ref="O2004" si="1010">O2005+O2006</f>
        <v>83.437000000000012</v>
      </c>
      <c r="P2004" s="68"/>
      <c r="Q2004" s="36">
        <f t="shared" si="967"/>
        <v>141.584</v>
      </c>
      <c r="R2004" s="225"/>
      <c r="S2004" s="6"/>
      <c r="T2004" s="6"/>
      <c r="U2004" s="6"/>
      <c r="V2004" s="6"/>
      <c r="W2004" s="6"/>
      <c r="X2004" s="6"/>
    </row>
    <row r="2005" spans="1:24" s="5" customFormat="1" ht="25.5">
      <c r="A2005" s="496"/>
      <c r="B2005" s="480"/>
      <c r="C2005" s="480"/>
      <c r="D2005" s="480"/>
      <c r="E2005" s="480"/>
      <c r="F2005" s="543"/>
      <c r="G2005" s="543"/>
      <c r="H2005" s="543"/>
      <c r="I2005" s="226" t="s">
        <v>114</v>
      </c>
      <c r="J2005" s="496"/>
      <c r="K2005" s="221" t="s">
        <v>11</v>
      </c>
      <c r="L2005" s="227">
        <v>0</v>
      </c>
      <c r="M2005" s="227">
        <v>0</v>
      </c>
      <c r="N2005" s="227">
        <v>0</v>
      </c>
      <c r="O2005" s="227">
        <v>0.379</v>
      </c>
      <c r="P2005" s="227"/>
      <c r="Q2005" s="36">
        <f t="shared" si="967"/>
        <v>0.379</v>
      </c>
      <c r="R2005" s="225"/>
      <c r="S2005" s="6"/>
      <c r="T2005" s="6"/>
      <c r="U2005" s="6"/>
      <c r="V2005" s="6"/>
      <c r="W2005" s="6"/>
      <c r="X2005" s="6"/>
    </row>
    <row r="2006" spans="1:24" s="5" customFormat="1">
      <c r="A2006" s="498"/>
      <c r="B2006" s="481"/>
      <c r="C2006" s="480"/>
      <c r="D2006" s="480"/>
      <c r="E2006" s="480"/>
      <c r="F2006" s="543"/>
      <c r="G2006" s="543"/>
      <c r="H2006" s="543"/>
      <c r="I2006" s="226" t="s">
        <v>16</v>
      </c>
      <c r="J2006" s="496"/>
      <c r="K2006" s="221" t="s">
        <v>12</v>
      </c>
      <c r="L2006" s="227">
        <v>0</v>
      </c>
      <c r="M2006" s="227">
        <v>0</v>
      </c>
      <c r="N2006" s="227">
        <v>58.146999999999998</v>
      </c>
      <c r="O2006" s="227">
        <v>83.058000000000007</v>
      </c>
      <c r="P2006" s="227"/>
      <c r="Q2006" s="36">
        <f t="shared" si="967"/>
        <v>141.20500000000001</v>
      </c>
      <c r="R2006" s="225"/>
      <c r="S2006" s="6"/>
      <c r="T2006" s="6"/>
      <c r="U2006" s="6"/>
      <c r="V2006" s="6"/>
      <c r="W2006" s="6"/>
      <c r="X2006" s="6"/>
    </row>
    <row r="2007" spans="1:24" s="5" customFormat="1" ht="12.75" customHeight="1">
      <c r="A2007" s="498">
        <v>21</v>
      </c>
      <c r="B2007" s="479" t="s">
        <v>511</v>
      </c>
      <c r="C2007" s="480"/>
      <c r="D2007" s="480"/>
      <c r="E2007" s="480"/>
      <c r="F2007" s="543"/>
      <c r="G2007" s="543"/>
      <c r="H2007" s="543"/>
      <c r="I2007" s="201" t="s">
        <v>13</v>
      </c>
      <c r="J2007" s="495">
        <v>457</v>
      </c>
      <c r="K2007" s="10"/>
      <c r="L2007" s="15">
        <f t="shared" ref="L2007:M2007" si="1011">L2008+L2011+L2014+L2016+L2018</f>
        <v>0</v>
      </c>
      <c r="M2007" s="15">
        <f t="shared" si="1011"/>
        <v>0</v>
      </c>
      <c r="N2007" s="15">
        <f>N2008+N2011+N2014+N2016+N2018</f>
        <v>319.35999999999996</v>
      </c>
      <c r="O2007" s="15">
        <f>O2008+O2011+O2014+O2016+O2018</f>
        <v>400.75599999999997</v>
      </c>
      <c r="P2007" s="15"/>
      <c r="Q2007" s="15">
        <f t="shared" si="967"/>
        <v>720.11599999999999</v>
      </c>
      <c r="R2007" s="225"/>
      <c r="S2007" s="6"/>
      <c r="T2007" s="6"/>
      <c r="U2007" s="6"/>
      <c r="V2007" s="6"/>
      <c r="W2007" s="6"/>
      <c r="X2007" s="6"/>
    </row>
    <row r="2008" spans="1:24" s="5" customFormat="1" ht="63.75">
      <c r="A2008" s="497"/>
      <c r="B2008" s="480"/>
      <c r="C2008" s="480"/>
      <c r="D2008" s="480"/>
      <c r="E2008" s="480"/>
      <c r="F2008" s="543"/>
      <c r="G2008" s="543"/>
      <c r="H2008" s="543"/>
      <c r="I2008" s="229" t="s">
        <v>68</v>
      </c>
      <c r="J2008" s="496"/>
      <c r="K2008" s="220" t="s">
        <v>10</v>
      </c>
      <c r="L2008" s="68">
        <f>L2009+L2010</f>
        <v>0</v>
      </c>
      <c r="M2008" s="68">
        <f t="shared" ref="M2008" si="1012">M2009+M2010</f>
        <v>0</v>
      </c>
      <c r="N2008" s="68">
        <f>N2009+N2010</f>
        <v>28.491</v>
      </c>
      <c r="O2008" s="68">
        <f t="shared" ref="O2008" si="1013">O2009+O2010</f>
        <v>29.760999999999999</v>
      </c>
      <c r="P2008" s="68"/>
      <c r="Q2008" s="35">
        <f t="shared" si="967"/>
        <v>58.251999999999995</v>
      </c>
      <c r="R2008" s="225"/>
      <c r="S2008" s="6"/>
      <c r="T2008" s="6"/>
      <c r="U2008" s="6"/>
      <c r="V2008" s="6"/>
      <c r="W2008" s="6"/>
      <c r="X2008" s="6"/>
    </row>
    <row r="2009" spans="1:24" s="5" customFormat="1" ht="25.5">
      <c r="A2009" s="497"/>
      <c r="B2009" s="480"/>
      <c r="C2009" s="480"/>
      <c r="D2009" s="480"/>
      <c r="E2009" s="480"/>
      <c r="F2009" s="543"/>
      <c r="G2009" s="543"/>
      <c r="H2009" s="543"/>
      <c r="I2009" s="226" t="s">
        <v>114</v>
      </c>
      <c r="J2009" s="496"/>
      <c r="K2009" s="221" t="s">
        <v>11</v>
      </c>
      <c r="L2009" s="35">
        <v>0</v>
      </c>
      <c r="M2009" s="35">
        <v>0</v>
      </c>
      <c r="N2009" s="227">
        <v>0</v>
      </c>
      <c r="O2009" s="227">
        <v>4.2999999999999997E-2</v>
      </c>
      <c r="P2009" s="227"/>
      <c r="Q2009" s="35">
        <f t="shared" si="967"/>
        <v>4.2999999999999997E-2</v>
      </c>
      <c r="R2009" s="225"/>
      <c r="S2009" s="6"/>
      <c r="T2009" s="6"/>
      <c r="U2009" s="6"/>
      <c r="V2009" s="6"/>
      <c r="W2009" s="6"/>
      <c r="X2009" s="6"/>
    </row>
    <row r="2010" spans="1:24" s="5" customFormat="1">
      <c r="A2010" s="497"/>
      <c r="B2010" s="480"/>
      <c r="C2010" s="480"/>
      <c r="D2010" s="480"/>
      <c r="E2010" s="480"/>
      <c r="F2010" s="543"/>
      <c r="G2010" s="543"/>
      <c r="H2010" s="543"/>
      <c r="I2010" s="226" t="s">
        <v>16</v>
      </c>
      <c r="J2010" s="496"/>
      <c r="K2010" s="221" t="s">
        <v>12</v>
      </c>
      <c r="L2010" s="35">
        <v>0</v>
      </c>
      <c r="M2010" s="35">
        <v>0</v>
      </c>
      <c r="N2010" s="227">
        <v>28.491</v>
      </c>
      <c r="O2010" s="227">
        <v>29.718</v>
      </c>
      <c r="P2010" s="227"/>
      <c r="Q2010" s="35">
        <f t="shared" si="967"/>
        <v>58.209000000000003</v>
      </c>
      <c r="R2010" s="225"/>
      <c r="S2010" s="6"/>
      <c r="T2010" s="6"/>
      <c r="U2010" s="6"/>
      <c r="V2010" s="6"/>
      <c r="W2010" s="6"/>
      <c r="X2010" s="6"/>
    </row>
    <row r="2011" spans="1:24" s="5" customFormat="1">
      <c r="A2011" s="497"/>
      <c r="B2011" s="480"/>
      <c r="C2011" s="480"/>
      <c r="D2011" s="480"/>
      <c r="E2011" s="480"/>
      <c r="F2011" s="543"/>
      <c r="G2011" s="543"/>
      <c r="H2011" s="543"/>
      <c r="I2011" s="229" t="s">
        <v>69</v>
      </c>
      <c r="J2011" s="496"/>
      <c r="K2011" s="220" t="s">
        <v>26</v>
      </c>
      <c r="L2011" s="36">
        <f>L2012+L2013</f>
        <v>0</v>
      </c>
      <c r="M2011" s="36">
        <f t="shared" ref="M2011" si="1014">M2012+M2013</f>
        <v>0</v>
      </c>
      <c r="N2011" s="36">
        <f>N2012+N2013</f>
        <v>271.95400000000001</v>
      </c>
      <c r="O2011" s="36">
        <f t="shared" ref="O2011" si="1015">O2012+O2013</f>
        <v>350.48099999999999</v>
      </c>
      <c r="P2011" s="36"/>
      <c r="Q2011" s="36">
        <f t="shared" si="967"/>
        <v>622.43499999999995</v>
      </c>
      <c r="R2011" s="225"/>
      <c r="S2011" s="6"/>
      <c r="T2011" s="6"/>
      <c r="U2011" s="6"/>
      <c r="V2011" s="6"/>
      <c r="W2011" s="6"/>
      <c r="X2011" s="6"/>
    </row>
    <row r="2012" spans="1:24" s="5" customFormat="1" ht="25.5">
      <c r="A2012" s="497"/>
      <c r="B2012" s="480"/>
      <c r="C2012" s="480"/>
      <c r="D2012" s="480"/>
      <c r="E2012" s="480"/>
      <c r="F2012" s="543"/>
      <c r="G2012" s="543"/>
      <c r="H2012" s="543"/>
      <c r="I2012" s="226" t="s">
        <v>114</v>
      </c>
      <c r="J2012" s="496"/>
      <c r="K2012" s="221" t="s">
        <v>11</v>
      </c>
      <c r="L2012" s="35">
        <v>0</v>
      </c>
      <c r="M2012" s="35">
        <v>0</v>
      </c>
      <c r="N2012" s="35">
        <v>0</v>
      </c>
      <c r="O2012" s="227">
        <v>1.5609999999999999</v>
      </c>
      <c r="P2012" s="227"/>
      <c r="Q2012" s="36">
        <f t="shared" si="967"/>
        <v>1.5609999999999999</v>
      </c>
      <c r="R2012" s="225"/>
      <c r="S2012" s="6"/>
      <c r="T2012" s="6"/>
      <c r="U2012" s="6"/>
      <c r="V2012" s="6"/>
      <c r="W2012" s="6"/>
      <c r="X2012" s="6"/>
    </row>
    <row r="2013" spans="1:24" s="5" customFormat="1">
      <c r="A2013" s="497"/>
      <c r="B2013" s="480"/>
      <c r="C2013" s="480"/>
      <c r="D2013" s="480"/>
      <c r="E2013" s="480"/>
      <c r="F2013" s="543"/>
      <c r="G2013" s="543"/>
      <c r="H2013" s="543"/>
      <c r="I2013" s="226" t="s">
        <v>16</v>
      </c>
      <c r="J2013" s="496"/>
      <c r="K2013" s="221" t="s">
        <v>12</v>
      </c>
      <c r="L2013" s="35">
        <v>0</v>
      </c>
      <c r="M2013" s="35">
        <v>0</v>
      </c>
      <c r="N2013" s="227">
        <v>271.95400000000001</v>
      </c>
      <c r="O2013" s="227">
        <v>348.92</v>
      </c>
      <c r="P2013" s="227"/>
      <c r="Q2013" s="35">
        <f t="shared" si="967"/>
        <v>620.87400000000002</v>
      </c>
      <c r="R2013" s="225"/>
      <c r="S2013" s="6"/>
      <c r="T2013" s="6"/>
      <c r="U2013" s="6"/>
      <c r="V2013" s="6"/>
      <c r="W2013" s="6"/>
      <c r="X2013" s="6"/>
    </row>
    <row r="2014" spans="1:24" s="5" customFormat="1" ht="38.25">
      <c r="A2014" s="497"/>
      <c r="B2014" s="480"/>
      <c r="C2014" s="480"/>
      <c r="D2014" s="480"/>
      <c r="E2014" s="480"/>
      <c r="F2014" s="543"/>
      <c r="G2014" s="543"/>
      <c r="H2014" s="543"/>
      <c r="I2014" s="229" t="s">
        <v>527</v>
      </c>
      <c r="J2014" s="496"/>
      <c r="K2014" s="220" t="s">
        <v>40</v>
      </c>
      <c r="L2014" s="36">
        <f>L2015</f>
        <v>0</v>
      </c>
      <c r="M2014" s="36">
        <f t="shared" ref="M2014" si="1016">M2015</f>
        <v>0</v>
      </c>
      <c r="N2014" s="36">
        <f t="shared" ref="N2014" si="1017">N2015</f>
        <v>16.844000000000001</v>
      </c>
      <c r="O2014" s="36">
        <f t="shared" ref="O2014" si="1018">O2015</f>
        <v>17.977</v>
      </c>
      <c r="P2014" s="36"/>
      <c r="Q2014" s="36">
        <f t="shared" si="967"/>
        <v>34.820999999999998</v>
      </c>
      <c r="R2014" s="225"/>
      <c r="S2014" s="6"/>
      <c r="T2014" s="6"/>
      <c r="U2014" s="6"/>
      <c r="V2014" s="6"/>
      <c r="W2014" s="6"/>
      <c r="X2014" s="6"/>
    </row>
    <row r="2015" spans="1:24" s="5" customFormat="1">
      <c r="A2015" s="497"/>
      <c r="B2015" s="480"/>
      <c r="C2015" s="480"/>
      <c r="D2015" s="480"/>
      <c r="E2015" s="480"/>
      <c r="F2015" s="543"/>
      <c r="G2015" s="543"/>
      <c r="H2015" s="543"/>
      <c r="I2015" s="226" t="s">
        <v>16</v>
      </c>
      <c r="J2015" s="496"/>
      <c r="K2015" s="221" t="s">
        <v>12</v>
      </c>
      <c r="L2015" s="35">
        <v>0</v>
      </c>
      <c r="M2015" s="35">
        <v>0</v>
      </c>
      <c r="N2015" s="227">
        <v>16.844000000000001</v>
      </c>
      <c r="O2015" s="227">
        <v>17.977</v>
      </c>
      <c r="P2015" s="227"/>
      <c r="Q2015" s="35">
        <f t="shared" si="967"/>
        <v>34.820999999999998</v>
      </c>
      <c r="R2015" s="225"/>
      <c r="S2015" s="6"/>
      <c r="T2015" s="6"/>
      <c r="U2015" s="6"/>
      <c r="V2015" s="6"/>
      <c r="W2015" s="6"/>
      <c r="X2015" s="6"/>
    </row>
    <row r="2016" spans="1:24" s="5" customFormat="1" ht="63.75">
      <c r="A2016" s="497"/>
      <c r="B2016" s="480"/>
      <c r="C2016" s="480"/>
      <c r="D2016" s="480"/>
      <c r="E2016" s="480"/>
      <c r="F2016" s="543"/>
      <c r="G2016" s="543"/>
      <c r="H2016" s="543"/>
      <c r="I2016" s="229" t="s">
        <v>70</v>
      </c>
      <c r="J2016" s="496"/>
      <c r="K2016" s="220" t="s">
        <v>61</v>
      </c>
      <c r="L2016" s="36">
        <f>L2017</f>
        <v>0</v>
      </c>
      <c r="M2016" s="36">
        <f t="shared" ref="M2016" si="1019">M2017</f>
        <v>0</v>
      </c>
      <c r="N2016" s="36">
        <f t="shared" ref="N2016" si="1020">N2017</f>
        <v>0.97699999999999998</v>
      </c>
      <c r="O2016" s="36">
        <f t="shared" ref="O2016" si="1021">O2017</f>
        <v>2</v>
      </c>
      <c r="P2016" s="36"/>
      <c r="Q2016" s="36">
        <f t="shared" si="967"/>
        <v>2.9769999999999999</v>
      </c>
      <c r="R2016" s="225"/>
      <c r="S2016" s="6"/>
      <c r="T2016" s="6"/>
      <c r="U2016" s="6"/>
      <c r="V2016" s="6"/>
      <c r="W2016" s="6"/>
      <c r="X2016" s="6"/>
    </row>
    <row r="2017" spans="1:24" s="5" customFormat="1">
      <c r="A2017" s="497"/>
      <c r="B2017" s="480"/>
      <c r="C2017" s="480"/>
      <c r="D2017" s="480"/>
      <c r="E2017" s="480"/>
      <c r="F2017" s="543"/>
      <c r="G2017" s="543"/>
      <c r="H2017" s="543"/>
      <c r="I2017" s="226" t="s">
        <v>16</v>
      </c>
      <c r="J2017" s="496"/>
      <c r="K2017" s="221" t="s">
        <v>12</v>
      </c>
      <c r="L2017" s="35">
        <v>0</v>
      </c>
      <c r="M2017" s="227">
        <v>0</v>
      </c>
      <c r="N2017" s="227">
        <v>0.97699999999999998</v>
      </c>
      <c r="O2017" s="227">
        <v>2</v>
      </c>
      <c r="P2017" s="227"/>
      <c r="Q2017" s="35">
        <f t="shared" si="967"/>
        <v>2.9769999999999999</v>
      </c>
      <c r="R2017" s="225"/>
      <c r="S2017" s="6"/>
      <c r="T2017" s="6"/>
      <c r="U2017" s="6"/>
      <c r="V2017" s="6"/>
      <c r="W2017" s="6"/>
      <c r="X2017" s="6"/>
    </row>
    <row r="2018" spans="1:24" s="5" customFormat="1" ht="25.5">
      <c r="A2018" s="497"/>
      <c r="B2018" s="480"/>
      <c r="C2018" s="480"/>
      <c r="D2018" s="480"/>
      <c r="E2018" s="480"/>
      <c r="F2018" s="543"/>
      <c r="G2018" s="543"/>
      <c r="H2018" s="543"/>
      <c r="I2018" s="233" t="s">
        <v>25</v>
      </c>
      <c r="J2018" s="496"/>
      <c r="K2018" s="220" t="s">
        <v>46</v>
      </c>
      <c r="L2018" s="36">
        <f t="shared" ref="L2018:O2018" si="1022">L2019</f>
        <v>0</v>
      </c>
      <c r="M2018" s="36">
        <f t="shared" si="1022"/>
        <v>0</v>
      </c>
      <c r="N2018" s="36">
        <f t="shared" si="1022"/>
        <v>1.0940000000000001</v>
      </c>
      <c r="O2018" s="36">
        <f t="shared" si="1022"/>
        <v>0.53700000000000003</v>
      </c>
      <c r="P2018" s="36"/>
      <c r="Q2018" s="36">
        <f t="shared" si="967"/>
        <v>1.6310000000000002</v>
      </c>
      <c r="R2018" s="225"/>
      <c r="S2018" s="6"/>
      <c r="T2018" s="6"/>
      <c r="U2018" s="6"/>
      <c r="V2018" s="6"/>
      <c r="W2018" s="6"/>
      <c r="X2018" s="6"/>
    </row>
    <row r="2019" spans="1:24" s="5" customFormat="1">
      <c r="A2019" s="497"/>
      <c r="B2019" s="481"/>
      <c r="C2019" s="480"/>
      <c r="D2019" s="480"/>
      <c r="E2019" s="480"/>
      <c r="F2019" s="543"/>
      <c r="G2019" s="543"/>
      <c r="H2019" s="543"/>
      <c r="I2019" s="226" t="s">
        <v>16</v>
      </c>
      <c r="J2019" s="496"/>
      <c r="K2019" s="221" t="s">
        <v>12</v>
      </c>
      <c r="L2019" s="35">
        <v>0</v>
      </c>
      <c r="M2019" s="35">
        <v>0</v>
      </c>
      <c r="N2019" s="227">
        <v>1.0940000000000001</v>
      </c>
      <c r="O2019" s="227">
        <v>0.53700000000000003</v>
      </c>
      <c r="P2019" s="227"/>
      <c r="Q2019" s="35">
        <f t="shared" ref="Q2019:Q2036" si="1023">N2019+M2019+L2019+O2019</f>
        <v>1.6310000000000002</v>
      </c>
      <c r="R2019" s="225"/>
      <c r="S2019" s="6"/>
      <c r="T2019" s="6"/>
      <c r="U2019" s="6"/>
      <c r="V2019" s="6"/>
      <c r="W2019" s="6"/>
      <c r="X2019" s="6"/>
    </row>
    <row r="2020" spans="1:24" s="5" customFormat="1" ht="12.75" customHeight="1">
      <c r="A2020" s="496">
        <v>22</v>
      </c>
      <c r="B2020" s="479" t="s">
        <v>505</v>
      </c>
      <c r="C2020" s="480"/>
      <c r="D2020" s="480"/>
      <c r="E2020" s="480"/>
      <c r="F2020" s="543"/>
      <c r="G2020" s="543"/>
      <c r="H2020" s="543"/>
      <c r="I2020" s="201" t="s">
        <v>13</v>
      </c>
      <c r="J2020" s="495">
        <v>457</v>
      </c>
      <c r="K2020" s="10"/>
      <c r="L2020" s="15">
        <f>L2021+L2025</f>
        <v>0</v>
      </c>
      <c r="M2020" s="15">
        <f t="shared" ref="M2020" si="1024">M2021+M2025</f>
        <v>0</v>
      </c>
      <c r="N2020" s="15">
        <f t="shared" ref="N2020" si="1025">N2021+N2025</f>
        <v>453.42900000000003</v>
      </c>
      <c r="O2020" s="15">
        <f t="shared" ref="O2020" si="1026">O2021+O2025</f>
        <v>234.68099999999998</v>
      </c>
      <c r="P2020" s="15"/>
      <c r="Q2020" s="15">
        <f t="shared" si="1023"/>
        <v>688.11</v>
      </c>
      <c r="R2020" s="225"/>
      <c r="S2020" s="6"/>
      <c r="T2020" s="6"/>
      <c r="U2020" s="6"/>
      <c r="V2020" s="6"/>
      <c r="W2020" s="6"/>
      <c r="X2020" s="6"/>
    </row>
    <row r="2021" spans="1:24" s="5" customFormat="1">
      <c r="A2021" s="496"/>
      <c r="B2021" s="480"/>
      <c r="C2021" s="480"/>
      <c r="D2021" s="480"/>
      <c r="E2021" s="480"/>
      <c r="F2021" s="543"/>
      <c r="G2021" s="543"/>
      <c r="H2021" s="543"/>
      <c r="I2021" s="229" t="s">
        <v>69</v>
      </c>
      <c r="J2021" s="496"/>
      <c r="K2021" s="220" t="s">
        <v>26</v>
      </c>
      <c r="L2021" s="68">
        <f>L2022+L2023+L2024</f>
        <v>0</v>
      </c>
      <c r="M2021" s="68">
        <f t="shared" ref="M2021" si="1027">M2022+M2023+M2024</f>
        <v>0</v>
      </c>
      <c r="N2021" s="68">
        <f t="shared" ref="N2021" si="1028">N2022+N2023+N2024</f>
        <v>449.38200000000001</v>
      </c>
      <c r="O2021" s="68">
        <f t="shared" ref="O2021" si="1029">O2022+O2023+O2024</f>
        <v>206.40199999999999</v>
      </c>
      <c r="P2021" s="68"/>
      <c r="Q2021" s="36">
        <f t="shared" si="1023"/>
        <v>655.78399999999999</v>
      </c>
      <c r="R2021" s="225"/>
      <c r="S2021" s="6"/>
      <c r="T2021" s="6"/>
      <c r="U2021" s="6"/>
      <c r="V2021" s="6"/>
      <c r="W2021" s="6"/>
      <c r="X2021" s="6"/>
    </row>
    <row r="2022" spans="1:24" s="5" customFormat="1" ht="25.5">
      <c r="A2022" s="496"/>
      <c r="B2022" s="480"/>
      <c r="C2022" s="480"/>
      <c r="D2022" s="480"/>
      <c r="E2022" s="480"/>
      <c r="F2022" s="543"/>
      <c r="G2022" s="543"/>
      <c r="H2022" s="543"/>
      <c r="I2022" s="226" t="s">
        <v>114</v>
      </c>
      <c r="J2022" s="496"/>
      <c r="K2022" s="221" t="s">
        <v>11</v>
      </c>
      <c r="L2022" s="227">
        <v>0</v>
      </c>
      <c r="M2022" s="227">
        <v>0</v>
      </c>
      <c r="N2022" s="227">
        <v>0</v>
      </c>
      <c r="O2022" s="227">
        <v>0</v>
      </c>
      <c r="P2022" s="227"/>
      <c r="Q2022" s="36">
        <f t="shared" si="1023"/>
        <v>0</v>
      </c>
      <c r="R2022" s="225"/>
      <c r="S2022" s="6"/>
      <c r="T2022" s="6"/>
      <c r="U2022" s="6"/>
      <c r="V2022" s="6"/>
      <c r="W2022" s="6"/>
      <c r="X2022" s="6"/>
    </row>
    <row r="2023" spans="1:24" s="5" customFormat="1">
      <c r="A2023" s="496"/>
      <c r="B2023" s="480"/>
      <c r="C2023" s="480"/>
      <c r="D2023" s="480"/>
      <c r="E2023" s="480"/>
      <c r="F2023" s="543"/>
      <c r="G2023" s="543"/>
      <c r="H2023" s="543"/>
      <c r="I2023" s="226" t="s">
        <v>16</v>
      </c>
      <c r="J2023" s="496"/>
      <c r="K2023" s="221" t="s">
        <v>12</v>
      </c>
      <c r="L2023" s="227">
        <v>0</v>
      </c>
      <c r="M2023" s="227">
        <v>0</v>
      </c>
      <c r="N2023" s="227">
        <v>311.48500000000001</v>
      </c>
      <c r="O2023" s="16">
        <v>206.40199999999999</v>
      </c>
      <c r="P2023" s="16"/>
      <c r="Q2023" s="36">
        <f t="shared" si="1023"/>
        <v>517.88699999999994</v>
      </c>
      <c r="R2023" s="225"/>
      <c r="S2023" s="6"/>
      <c r="T2023" s="6"/>
      <c r="U2023" s="6"/>
      <c r="V2023" s="6"/>
      <c r="W2023" s="6"/>
      <c r="X2023" s="6"/>
    </row>
    <row r="2024" spans="1:24" s="5" customFormat="1" ht="25.5">
      <c r="A2024" s="496"/>
      <c r="B2024" s="480"/>
      <c r="C2024" s="480"/>
      <c r="D2024" s="480"/>
      <c r="E2024" s="480"/>
      <c r="F2024" s="543"/>
      <c r="G2024" s="543"/>
      <c r="H2024" s="543"/>
      <c r="I2024" s="226" t="s">
        <v>29</v>
      </c>
      <c r="J2024" s="496"/>
      <c r="K2024" s="221" t="s">
        <v>35</v>
      </c>
      <c r="L2024" s="227">
        <v>0</v>
      </c>
      <c r="M2024" s="227">
        <v>0</v>
      </c>
      <c r="N2024" s="227">
        <v>137.89699999999999</v>
      </c>
      <c r="O2024" s="227">
        <v>0</v>
      </c>
      <c r="P2024" s="227"/>
      <c r="Q2024" s="36">
        <f t="shared" si="1023"/>
        <v>137.89699999999999</v>
      </c>
      <c r="R2024" s="225"/>
      <c r="S2024" s="6"/>
      <c r="T2024" s="6"/>
      <c r="U2024" s="6"/>
      <c r="V2024" s="6"/>
      <c r="W2024" s="6"/>
      <c r="X2024" s="6"/>
    </row>
    <row r="2025" spans="1:24" s="5" customFormat="1" ht="38.25">
      <c r="A2025" s="496"/>
      <c r="B2025" s="480"/>
      <c r="C2025" s="480"/>
      <c r="D2025" s="480"/>
      <c r="E2025" s="480"/>
      <c r="F2025" s="543"/>
      <c r="G2025" s="543"/>
      <c r="H2025" s="543"/>
      <c r="I2025" s="229" t="s">
        <v>60</v>
      </c>
      <c r="J2025" s="496"/>
      <c r="K2025" s="220" t="s">
        <v>48</v>
      </c>
      <c r="L2025" s="53">
        <f>L2026</f>
        <v>0</v>
      </c>
      <c r="M2025" s="53">
        <f t="shared" ref="M2025" si="1030">M2026</f>
        <v>0</v>
      </c>
      <c r="N2025" s="53">
        <f t="shared" ref="N2025" si="1031">N2026</f>
        <v>4.0469999999999997</v>
      </c>
      <c r="O2025" s="53">
        <f t="shared" ref="O2025" si="1032">O2026</f>
        <v>28.279</v>
      </c>
      <c r="P2025" s="53"/>
      <c r="Q2025" s="36">
        <f t="shared" si="1023"/>
        <v>32.326000000000001</v>
      </c>
      <c r="R2025" s="225"/>
      <c r="S2025" s="6"/>
      <c r="T2025" s="6"/>
      <c r="U2025" s="6"/>
      <c r="V2025" s="6"/>
      <c r="W2025" s="6"/>
      <c r="X2025" s="6"/>
    </row>
    <row r="2026" spans="1:24" s="5" customFormat="1" ht="15" customHeight="1">
      <c r="A2026" s="498"/>
      <c r="B2026" s="481"/>
      <c r="C2026" s="480"/>
      <c r="D2026" s="480"/>
      <c r="E2026" s="480"/>
      <c r="F2026" s="543"/>
      <c r="G2026" s="543"/>
      <c r="H2026" s="543"/>
      <c r="I2026" s="226" t="s">
        <v>16</v>
      </c>
      <c r="J2026" s="498"/>
      <c r="K2026" s="221" t="s">
        <v>12</v>
      </c>
      <c r="L2026" s="227">
        <v>0</v>
      </c>
      <c r="M2026" s="227">
        <v>0</v>
      </c>
      <c r="N2026" s="227">
        <v>4.0469999999999997</v>
      </c>
      <c r="O2026" s="227">
        <v>28.279</v>
      </c>
      <c r="P2026" s="227"/>
      <c r="Q2026" s="36">
        <f t="shared" si="1023"/>
        <v>32.326000000000001</v>
      </c>
      <c r="R2026" s="225"/>
      <c r="S2026" s="6"/>
      <c r="T2026" s="6"/>
      <c r="U2026" s="6"/>
      <c r="V2026" s="6"/>
      <c r="W2026" s="6"/>
      <c r="X2026" s="6"/>
    </row>
    <row r="2027" spans="1:24" s="5" customFormat="1" ht="12.75" customHeight="1">
      <c r="A2027" s="497">
        <v>23</v>
      </c>
      <c r="B2027" s="516" t="s">
        <v>522</v>
      </c>
      <c r="C2027" s="480"/>
      <c r="D2027" s="480"/>
      <c r="E2027" s="480"/>
      <c r="F2027" s="543"/>
      <c r="G2027" s="543"/>
      <c r="H2027" s="543"/>
      <c r="I2027" s="201" t="s">
        <v>13</v>
      </c>
      <c r="J2027" s="495">
        <v>457</v>
      </c>
      <c r="K2027" s="10"/>
      <c r="L2027" s="15">
        <f>L2028</f>
        <v>0</v>
      </c>
      <c r="M2027" s="15">
        <f t="shared" ref="M2027" si="1033">M2028</f>
        <v>0</v>
      </c>
      <c r="N2027" s="15">
        <f t="shared" ref="N2027" si="1034">N2028</f>
        <v>155.41900000000001</v>
      </c>
      <c r="O2027" s="15">
        <f t="shared" ref="O2027" si="1035">O2028</f>
        <v>213.29300000000001</v>
      </c>
      <c r="P2027" s="15"/>
      <c r="Q2027" s="15">
        <f t="shared" si="1023"/>
        <v>368.71199999999999</v>
      </c>
      <c r="R2027" s="225"/>
      <c r="S2027" s="6"/>
      <c r="T2027" s="6"/>
      <c r="U2027" s="6"/>
      <c r="V2027" s="6"/>
      <c r="W2027" s="6"/>
      <c r="X2027" s="6"/>
    </row>
    <row r="2028" spans="1:24" s="5" customFormat="1" ht="25.5">
      <c r="A2028" s="497"/>
      <c r="B2028" s="516"/>
      <c r="C2028" s="480"/>
      <c r="D2028" s="480"/>
      <c r="E2028" s="480"/>
      <c r="F2028" s="543"/>
      <c r="G2028" s="543"/>
      <c r="H2028" s="543"/>
      <c r="I2028" s="34" t="s">
        <v>73</v>
      </c>
      <c r="J2028" s="496"/>
      <c r="K2028" s="220" t="s">
        <v>38</v>
      </c>
      <c r="L2028" s="68">
        <f>L2029+L2030</f>
        <v>0</v>
      </c>
      <c r="M2028" s="68">
        <f t="shared" ref="M2028" si="1036">M2029+M2030</f>
        <v>0</v>
      </c>
      <c r="N2028" s="68">
        <f t="shared" ref="N2028" si="1037">N2029+N2030</f>
        <v>155.41900000000001</v>
      </c>
      <c r="O2028" s="68">
        <f t="shared" ref="O2028" si="1038">O2029+O2030</f>
        <v>213.29300000000001</v>
      </c>
      <c r="P2028" s="68"/>
      <c r="Q2028" s="36">
        <f t="shared" si="1023"/>
        <v>368.71199999999999</v>
      </c>
      <c r="R2028" s="225"/>
      <c r="S2028" s="6"/>
      <c r="T2028" s="6"/>
      <c r="U2028" s="6"/>
      <c r="V2028" s="6"/>
      <c r="W2028" s="6"/>
      <c r="X2028" s="6"/>
    </row>
    <row r="2029" spans="1:24" s="5" customFormat="1" ht="25.5">
      <c r="A2029" s="497"/>
      <c r="B2029" s="516"/>
      <c r="C2029" s="480"/>
      <c r="D2029" s="480"/>
      <c r="E2029" s="480"/>
      <c r="F2029" s="543"/>
      <c r="G2029" s="543"/>
      <c r="H2029" s="543"/>
      <c r="I2029" s="226" t="s">
        <v>114</v>
      </c>
      <c r="J2029" s="496"/>
      <c r="K2029" s="221" t="s">
        <v>11</v>
      </c>
      <c r="L2029" s="227">
        <v>0</v>
      </c>
      <c r="M2029" s="227">
        <v>0</v>
      </c>
      <c r="N2029" s="227">
        <v>0</v>
      </c>
      <c r="O2029" s="227">
        <v>0.54800000000000004</v>
      </c>
      <c r="P2029" s="227"/>
      <c r="Q2029" s="36">
        <f t="shared" si="1023"/>
        <v>0.54800000000000004</v>
      </c>
      <c r="R2029" s="225"/>
      <c r="S2029" s="6"/>
      <c r="T2029" s="6"/>
      <c r="U2029" s="6"/>
      <c r="V2029" s="6"/>
      <c r="W2029" s="6"/>
      <c r="X2029" s="6"/>
    </row>
    <row r="2030" spans="1:24" s="5" customFormat="1">
      <c r="A2030" s="497"/>
      <c r="B2030" s="516"/>
      <c r="C2030" s="480"/>
      <c r="D2030" s="480"/>
      <c r="E2030" s="480"/>
      <c r="F2030" s="543"/>
      <c r="G2030" s="543"/>
      <c r="H2030" s="543"/>
      <c r="I2030" s="226" t="s">
        <v>16</v>
      </c>
      <c r="J2030" s="496"/>
      <c r="K2030" s="221" t="s">
        <v>12</v>
      </c>
      <c r="L2030" s="35">
        <v>0</v>
      </c>
      <c r="M2030" s="227">
        <v>0</v>
      </c>
      <c r="N2030" s="227">
        <v>155.41900000000001</v>
      </c>
      <c r="O2030" s="227">
        <v>212.745</v>
      </c>
      <c r="P2030" s="227"/>
      <c r="Q2030" s="36">
        <f t="shared" si="1023"/>
        <v>368.16399999999999</v>
      </c>
      <c r="R2030" s="225"/>
      <c r="S2030" s="6"/>
      <c r="T2030" s="6"/>
      <c r="U2030" s="6"/>
      <c r="V2030" s="6"/>
      <c r="W2030" s="6"/>
      <c r="X2030" s="6"/>
    </row>
    <row r="2031" spans="1:24" s="5" customFormat="1" ht="12.75" customHeight="1">
      <c r="A2031" s="495">
        <v>24</v>
      </c>
      <c r="B2031" s="479" t="s">
        <v>509</v>
      </c>
      <c r="C2031" s="480"/>
      <c r="D2031" s="480"/>
      <c r="E2031" s="480"/>
      <c r="F2031" s="543"/>
      <c r="G2031" s="543"/>
      <c r="H2031" s="543"/>
      <c r="I2031" s="201" t="s">
        <v>13</v>
      </c>
      <c r="J2031" s="495">
        <v>457</v>
      </c>
      <c r="K2031" s="48"/>
      <c r="L2031" s="15">
        <f>L2032</f>
        <v>0</v>
      </c>
      <c r="M2031" s="15">
        <f t="shared" ref="M2031:M2032" si="1039">M2032</f>
        <v>0</v>
      </c>
      <c r="N2031" s="15">
        <f t="shared" ref="N2031:N2032" si="1040">N2032</f>
        <v>14.148999999999999</v>
      </c>
      <c r="O2031" s="15">
        <f t="shared" ref="O2031:O2032" si="1041">O2032</f>
        <v>16.202000000000002</v>
      </c>
      <c r="P2031" s="15"/>
      <c r="Q2031" s="15">
        <f t="shared" si="1023"/>
        <v>30.350999999999999</v>
      </c>
      <c r="R2031" s="225"/>
      <c r="S2031" s="6"/>
      <c r="T2031" s="6"/>
      <c r="U2031" s="6"/>
      <c r="V2031" s="6"/>
      <c r="W2031" s="6"/>
      <c r="X2031" s="6"/>
    </row>
    <row r="2032" spans="1:24" s="5" customFormat="1" ht="25.5">
      <c r="A2032" s="496"/>
      <c r="B2032" s="480"/>
      <c r="C2032" s="480"/>
      <c r="D2032" s="480"/>
      <c r="E2032" s="480"/>
      <c r="F2032" s="543"/>
      <c r="G2032" s="543"/>
      <c r="H2032" s="543"/>
      <c r="I2032" s="229" t="s">
        <v>74</v>
      </c>
      <c r="J2032" s="496"/>
      <c r="K2032" s="220" t="s">
        <v>39</v>
      </c>
      <c r="L2032" s="68">
        <f>L2033</f>
        <v>0</v>
      </c>
      <c r="M2032" s="68">
        <f t="shared" si="1039"/>
        <v>0</v>
      </c>
      <c r="N2032" s="68">
        <f t="shared" si="1040"/>
        <v>14.148999999999999</v>
      </c>
      <c r="O2032" s="68">
        <f t="shared" si="1041"/>
        <v>16.202000000000002</v>
      </c>
      <c r="P2032" s="68"/>
      <c r="Q2032" s="36">
        <f t="shared" si="1023"/>
        <v>30.350999999999999</v>
      </c>
      <c r="R2032" s="225"/>
      <c r="S2032" s="6"/>
      <c r="T2032" s="6"/>
      <c r="U2032" s="6"/>
      <c r="V2032" s="6"/>
      <c r="W2032" s="6"/>
      <c r="X2032" s="6"/>
    </row>
    <row r="2033" spans="1:24" s="5" customFormat="1">
      <c r="A2033" s="498"/>
      <c r="B2033" s="481"/>
      <c r="C2033" s="480"/>
      <c r="D2033" s="480"/>
      <c r="E2033" s="480"/>
      <c r="F2033" s="543"/>
      <c r="G2033" s="543"/>
      <c r="H2033" s="543"/>
      <c r="I2033" s="226" t="s">
        <v>16</v>
      </c>
      <c r="J2033" s="496"/>
      <c r="K2033" s="221" t="s">
        <v>12</v>
      </c>
      <c r="L2033" s="35">
        <v>0</v>
      </c>
      <c r="M2033" s="227">
        <v>0</v>
      </c>
      <c r="N2033" s="227">
        <v>14.148999999999999</v>
      </c>
      <c r="O2033" s="227">
        <v>16.202000000000002</v>
      </c>
      <c r="P2033" s="227"/>
      <c r="Q2033" s="35">
        <f t="shared" si="1023"/>
        <v>30.350999999999999</v>
      </c>
      <c r="R2033" s="225"/>
      <c r="S2033" s="6"/>
      <c r="T2033" s="6"/>
      <c r="U2033" s="6"/>
      <c r="V2033" s="6"/>
      <c r="W2033" s="6"/>
      <c r="X2033" s="6"/>
    </row>
    <row r="2034" spans="1:24" s="5" customFormat="1" ht="23.25" customHeight="1">
      <c r="A2034" s="497">
        <v>25</v>
      </c>
      <c r="B2034" s="516" t="s">
        <v>517</v>
      </c>
      <c r="C2034" s="480"/>
      <c r="D2034" s="480"/>
      <c r="E2034" s="480"/>
      <c r="F2034" s="543"/>
      <c r="G2034" s="543"/>
      <c r="H2034" s="543"/>
      <c r="I2034" s="201" t="s">
        <v>13</v>
      </c>
      <c r="J2034" s="497">
        <v>457</v>
      </c>
      <c r="K2034" s="201"/>
      <c r="L2034" s="15">
        <f>L2035</f>
        <v>0</v>
      </c>
      <c r="M2034" s="15">
        <f t="shared" ref="M2034:Q2035" si="1042">M2035</f>
        <v>0</v>
      </c>
      <c r="N2034" s="15">
        <f t="shared" si="1042"/>
        <v>0</v>
      </c>
      <c r="O2034" s="15">
        <f t="shared" si="1042"/>
        <v>89.244</v>
      </c>
      <c r="P2034" s="15"/>
      <c r="Q2034" s="15">
        <f t="shared" si="1042"/>
        <v>89.244</v>
      </c>
      <c r="R2034" s="225"/>
      <c r="S2034" s="6"/>
      <c r="T2034" s="6"/>
      <c r="U2034" s="6"/>
      <c r="V2034" s="6"/>
      <c r="W2034" s="6"/>
      <c r="X2034" s="6"/>
    </row>
    <row r="2035" spans="1:24" s="5" customFormat="1" ht="23.25" customHeight="1">
      <c r="A2035" s="497"/>
      <c r="B2035" s="516"/>
      <c r="C2035" s="480"/>
      <c r="D2035" s="480"/>
      <c r="E2035" s="480"/>
      <c r="F2035" s="543"/>
      <c r="G2035" s="543"/>
      <c r="H2035" s="543"/>
      <c r="I2035" s="46" t="s">
        <v>115</v>
      </c>
      <c r="J2035" s="497"/>
      <c r="K2035" s="220" t="s">
        <v>44</v>
      </c>
      <c r="L2035" s="36">
        <f>L2036</f>
        <v>0</v>
      </c>
      <c r="M2035" s="36">
        <f t="shared" si="1042"/>
        <v>0</v>
      </c>
      <c r="N2035" s="36">
        <f t="shared" si="1042"/>
        <v>0</v>
      </c>
      <c r="O2035" s="36">
        <f t="shared" si="1042"/>
        <v>89.244</v>
      </c>
      <c r="P2035" s="36"/>
      <c r="Q2035" s="36">
        <f t="shared" si="1023"/>
        <v>89.244</v>
      </c>
      <c r="R2035" s="225"/>
      <c r="S2035" s="257"/>
      <c r="T2035" s="257"/>
      <c r="U2035" s="257"/>
      <c r="V2035" s="6"/>
      <c r="W2035" s="6"/>
      <c r="X2035" s="6"/>
    </row>
    <row r="2036" spans="1:24" s="5" customFormat="1" ht="23.25" customHeight="1">
      <c r="A2036" s="497"/>
      <c r="B2036" s="516"/>
      <c r="C2036" s="480"/>
      <c r="D2036" s="480"/>
      <c r="E2036" s="480"/>
      <c r="F2036" s="543"/>
      <c r="G2036" s="543"/>
      <c r="H2036" s="543"/>
      <c r="I2036" s="231" t="s">
        <v>16</v>
      </c>
      <c r="J2036" s="497"/>
      <c r="K2036" s="221" t="s">
        <v>12</v>
      </c>
      <c r="L2036" s="35">
        <v>0</v>
      </c>
      <c r="M2036" s="35">
        <v>0</v>
      </c>
      <c r="N2036" s="35">
        <v>0</v>
      </c>
      <c r="O2036" s="35">
        <v>89.244</v>
      </c>
      <c r="P2036" s="35"/>
      <c r="Q2036" s="36">
        <f t="shared" si="1023"/>
        <v>89.244</v>
      </c>
      <c r="R2036" s="225"/>
      <c r="S2036" s="6"/>
      <c r="T2036" s="6"/>
      <c r="U2036" s="6"/>
      <c r="V2036" s="6"/>
      <c r="W2036" s="6"/>
      <c r="X2036" s="6"/>
    </row>
    <row r="2037" spans="1:24" s="258" customFormat="1" ht="13.5">
      <c r="A2037" s="253"/>
      <c r="B2037" s="147" t="s">
        <v>452</v>
      </c>
      <c r="C2037" s="480"/>
      <c r="D2037" s="480"/>
      <c r="E2037" s="480"/>
      <c r="F2037" s="543"/>
      <c r="G2037" s="543"/>
      <c r="H2037" s="543"/>
      <c r="I2037" s="254"/>
      <c r="J2037" s="160"/>
      <c r="K2037" s="255"/>
      <c r="L2037" s="65"/>
      <c r="M2037" s="65"/>
      <c r="N2037" s="65"/>
      <c r="O2037" s="65"/>
      <c r="P2037" s="65"/>
      <c r="Q2037" s="70"/>
      <c r="R2037" s="256"/>
      <c r="S2037" s="6"/>
      <c r="T2037" s="6"/>
      <c r="U2037" s="6"/>
      <c r="V2037" s="257"/>
      <c r="W2037" s="257"/>
      <c r="X2037" s="257"/>
    </row>
    <row r="2038" spans="1:24" s="5" customFormat="1" ht="32.25" customHeight="1">
      <c r="A2038" s="495">
        <v>26</v>
      </c>
      <c r="B2038" s="552" t="s">
        <v>518</v>
      </c>
      <c r="C2038" s="480"/>
      <c r="D2038" s="480"/>
      <c r="E2038" s="480"/>
      <c r="F2038" s="543"/>
      <c r="G2038" s="543"/>
      <c r="H2038" s="543"/>
      <c r="I2038" s="485"/>
      <c r="J2038" s="234"/>
      <c r="K2038" s="533"/>
      <c r="L2038" s="534"/>
      <c r="M2038" s="534"/>
      <c r="N2038" s="534"/>
      <c r="O2038" s="534"/>
      <c r="P2038" s="534"/>
      <c r="Q2038" s="535"/>
      <c r="R2038" s="225"/>
      <c r="S2038" s="6"/>
      <c r="T2038" s="6"/>
      <c r="U2038" s="6"/>
      <c r="V2038" s="6"/>
      <c r="W2038" s="6"/>
      <c r="X2038" s="6"/>
    </row>
    <row r="2039" spans="1:24" s="5" customFormat="1" ht="32.25" customHeight="1">
      <c r="A2039" s="496"/>
      <c r="B2039" s="553"/>
      <c r="C2039" s="480"/>
      <c r="D2039" s="480"/>
      <c r="E2039" s="480"/>
      <c r="F2039" s="543"/>
      <c r="G2039" s="543"/>
      <c r="H2039" s="543"/>
      <c r="I2039" s="486"/>
      <c r="J2039" s="234"/>
      <c r="K2039" s="536"/>
      <c r="L2039" s="537"/>
      <c r="M2039" s="537"/>
      <c r="N2039" s="537"/>
      <c r="O2039" s="537"/>
      <c r="P2039" s="537"/>
      <c r="Q2039" s="538"/>
      <c r="R2039" s="225"/>
      <c r="S2039" s="6"/>
      <c r="T2039" s="6"/>
      <c r="U2039" s="6"/>
      <c r="V2039" s="6"/>
      <c r="W2039" s="6"/>
      <c r="X2039" s="6"/>
    </row>
    <row r="2040" spans="1:24" s="5" customFormat="1" ht="32.25" customHeight="1">
      <c r="A2040" s="498"/>
      <c r="B2040" s="554"/>
      <c r="C2040" s="480"/>
      <c r="D2040" s="480"/>
      <c r="E2040" s="480"/>
      <c r="F2040" s="543"/>
      <c r="G2040" s="543"/>
      <c r="H2040" s="543"/>
      <c r="I2040" s="487"/>
      <c r="J2040" s="234"/>
      <c r="K2040" s="539"/>
      <c r="L2040" s="540"/>
      <c r="M2040" s="540"/>
      <c r="N2040" s="540"/>
      <c r="O2040" s="540"/>
      <c r="P2040" s="540"/>
      <c r="Q2040" s="541"/>
      <c r="R2040" s="225"/>
      <c r="S2040" s="6"/>
      <c r="T2040" s="6"/>
      <c r="U2040" s="6"/>
      <c r="V2040" s="6"/>
      <c r="W2040" s="6"/>
      <c r="X2040" s="6"/>
    </row>
    <row r="2041" spans="1:24" s="5" customFormat="1" ht="12.75" customHeight="1">
      <c r="A2041" s="495">
        <v>27</v>
      </c>
      <c r="B2041" s="479" t="s">
        <v>477</v>
      </c>
      <c r="C2041" s="480"/>
      <c r="D2041" s="480"/>
      <c r="E2041" s="480"/>
      <c r="F2041" s="543"/>
      <c r="G2041" s="543"/>
      <c r="H2041" s="543"/>
      <c r="I2041" s="201" t="s">
        <v>13</v>
      </c>
      <c r="J2041" s="495">
        <v>458</v>
      </c>
      <c r="K2041" s="10"/>
      <c r="L2041" s="15">
        <f>L2042+L2045+L2047+L2049+L2051+L2053+L2055+L2057+L2059+L2061+L2065+L2067+L2069+L2071+L2073+L2075+L2077+L2081+L2084+L2087+L2088</f>
        <v>0</v>
      </c>
      <c r="M2041" s="15">
        <f t="shared" ref="M2041:O2041" si="1043">M2042+M2045+M2047+M2049+M2051+M2053+M2055+M2057+M2059+M2061+M2065+M2067+M2069+M2071+M2073+M2075+M2077+M2081+M2084+M2087+M2088</f>
        <v>0</v>
      </c>
      <c r="N2041" s="15">
        <f t="shared" si="1043"/>
        <v>7110.0280000000012</v>
      </c>
      <c r="O2041" s="15">
        <f t="shared" si="1043"/>
        <v>2212.7070000000003</v>
      </c>
      <c r="P2041" s="15"/>
      <c r="Q2041" s="15">
        <f>N2041+M2041+L2041+O2041</f>
        <v>9322.7350000000006</v>
      </c>
      <c r="R2041" s="225"/>
      <c r="S2041" s="6"/>
      <c r="T2041" s="6"/>
      <c r="U2041" s="6"/>
      <c r="V2041" s="6"/>
      <c r="W2041" s="6"/>
      <c r="X2041" s="6"/>
    </row>
    <row r="2042" spans="1:24" s="5" customFormat="1" ht="76.5">
      <c r="A2042" s="496"/>
      <c r="B2042" s="480"/>
      <c r="C2042" s="480"/>
      <c r="D2042" s="480"/>
      <c r="E2042" s="480"/>
      <c r="F2042" s="543"/>
      <c r="G2042" s="543"/>
      <c r="H2042" s="543"/>
      <c r="I2042" s="229" t="s">
        <v>478</v>
      </c>
      <c r="J2042" s="496"/>
      <c r="K2042" s="220" t="s">
        <v>10</v>
      </c>
      <c r="L2042" s="68">
        <f>L2043+L2044</f>
        <v>0</v>
      </c>
      <c r="M2042" s="68">
        <f t="shared" ref="M2042:O2042" si="1044">M2043+M2044</f>
        <v>0</v>
      </c>
      <c r="N2042" s="68">
        <f t="shared" si="1044"/>
        <v>74.12</v>
      </c>
      <c r="O2042" s="68">
        <f t="shared" si="1044"/>
        <v>75.884</v>
      </c>
      <c r="P2042" s="68"/>
      <c r="Q2042" s="36">
        <f t="shared" ref="Q2042:Q2089" si="1045">N2042+M2042+L2042+O2042</f>
        <v>150.00400000000002</v>
      </c>
      <c r="R2042" s="230"/>
      <c r="S2042" s="6"/>
      <c r="T2042" s="6"/>
      <c r="U2042" s="6"/>
      <c r="V2042" s="6"/>
      <c r="W2042" s="6"/>
      <c r="X2042" s="6"/>
    </row>
    <row r="2043" spans="1:24" s="5" customFormat="1" ht="25.5">
      <c r="A2043" s="496"/>
      <c r="B2043" s="480"/>
      <c r="C2043" s="480"/>
      <c r="D2043" s="480"/>
      <c r="E2043" s="480"/>
      <c r="F2043" s="543"/>
      <c r="G2043" s="543"/>
      <c r="H2043" s="543"/>
      <c r="I2043" s="226" t="s">
        <v>114</v>
      </c>
      <c r="J2043" s="496"/>
      <c r="K2043" s="221" t="s">
        <v>11</v>
      </c>
      <c r="L2043" s="35">
        <v>0</v>
      </c>
      <c r="M2043" s="227">
        <v>0</v>
      </c>
      <c r="N2043" s="35">
        <v>0</v>
      </c>
      <c r="O2043" s="35">
        <v>6.2E-2</v>
      </c>
      <c r="P2043" s="35"/>
      <c r="Q2043" s="36">
        <f t="shared" si="1045"/>
        <v>6.2E-2</v>
      </c>
      <c r="R2043" s="225"/>
      <c r="S2043" s="6"/>
      <c r="T2043" s="6"/>
      <c r="U2043" s="6"/>
      <c r="V2043" s="6"/>
      <c r="W2043" s="6"/>
      <c r="X2043" s="6"/>
    </row>
    <row r="2044" spans="1:24" s="5" customFormat="1">
      <c r="A2044" s="496"/>
      <c r="B2044" s="480"/>
      <c r="C2044" s="480"/>
      <c r="D2044" s="480"/>
      <c r="E2044" s="480"/>
      <c r="F2044" s="543"/>
      <c r="G2044" s="543"/>
      <c r="H2044" s="543"/>
      <c r="I2044" s="226" t="s">
        <v>16</v>
      </c>
      <c r="J2044" s="496"/>
      <c r="K2044" s="221" t="s">
        <v>12</v>
      </c>
      <c r="L2044" s="35">
        <v>0</v>
      </c>
      <c r="M2044" s="35">
        <v>0</v>
      </c>
      <c r="N2044" s="227">
        <v>74.12</v>
      </c>
      <c r="O2044" s="227">
        <v>75.822000000000003</v>
      </c>
      <c r="P2044" s="227"/>
      <c r="Q2044" s="36">
        <f t="shared" si="1045"/>
        <v>149.94200000000001</v>
      </c>
      <c r="R2044" s="225"/>
      <c r="S2044" s="6"/>
      <c r="T2044" s="6"/>
      <c r="U2044" s="6"/>
      <c r="V2044" s="6"/>
      <c r="W2044" s="6"/>
      <c r="X2044" s="6"/>
    </row>
    <row r="2045" spans="1:24" s="5" customFormat="1" ht="63.75">
      <c r="A2045" s="496"/>
      <c r="B2045" s="480"/>
      <c r="C2045" s="480"/>
      <c r="D2045" s="480"/>
      <c r="E2045" s="480"/>
      <c r="F2045" s="543"/>
      <c r="G2045" s="543"/>
      <c r="H2045" s="543"/>
      <c r="I2045" s="229" t="s">
        <v>479</v>
      </c>
      <c r="J2045" s="496"/>
      <c r="K2045" s="220" t="s">
        <v>37</v>
      </c>
      <c r="L2045" s="36">
        <f>L2046</f>
        <v>0</v>
      </c>
      <c r="M2045" s="36">
        <f t="shared" ref="M2045:O2045" si="1046">M2046</f>
        <v>0</v>
      </c>
      <c r="N2045" s="36">
        <f t="shared" si="1046"/>
        <v>0</v>
      </c>
      <c r="O2045" s="36">
        <f t="shared" si="1046"/>
        <v>25.001999999999999</v>
      </c>
      <c r="P2045" s="36"/>
      <c r="Q2045" s="36">
        <f t="shared" si="1045"/>
        <v>25.001999999999999</v>
      </c>
      <c r="R2045" s="225"/>
      <c r="S2045" s="6"/>
      <c r="T2045" s="6"/>
      <c r="U2045" s="6"/>
      <c r="V2045" s="6"/>
      <c r="W2045" s="6"/>
      <c r="X2045" s="6"/>
    </row>
    <row r="2046" spans="1:24" s="5" customFormat="1">
      <c r="A2046" s="496"/>
      <c r="B2046" s="480"/>
      <c r="C2046" s="480"/>
      <c r="D2046" s="480"/>
      <c r="E2046" s="480"/>
      <c r="F2046" s="543"/>
      <c r="G2046" s="543"/>
      <c r="H2046" s="543"/>
      <c r="I2046" s="226" t="s">
        <v>16</v>
      </c>
      <c r="J2046" s="496"/>
      <c r="K2046" s="221" t="s">
        <v>12</v>
      </c>
      <c r="L2046" s="35">
        <v>0</v>
      </c>
      <c r="M2046" s="35">
        <v>0</v>
      </c>
      <c r="N2046" s="35">
        <v>0</v>
      </c>
      <c r="O2046" s="35">
        <v>25.001999999999999</v>
      </c>
      <c r="P2046" s="35"/>
      <c r="Q2046" s="36">
        <f t="shared" si="1045"/>
        <v>25.001999999999999</v>
      </c>
      <c r="R2046" s="225"/>
      <c r="S2046" s="6"/>
      <c r="T2046" s="6"/>
      <c r="U2046" s="6"/>
      <c r="V2046" s="6"/>
      <c r="W2046" s="6"/>
      <c r="X2046" s="6"/>
    </row>
    <row r="2047" spans="1:24" s="5" customFormat="1" ht="38.25">
      <c r="A2047" s="496"/>
      <c r="B2047" s="480"/>
      <c r="C2047" s="480"/>
      <c r="D2047" s="480"/>
      <c r="E2047" s="480"/>
      <c r="F2047" s="543"/>
      <c r="G2047" s="543"/>
      <c r="H2047" s="543"/>
      <c r="I2047" s="229" t="s">
        <v>480</v>
      </c>
      <c r="J2047" s="496"/>
      <c r="K2047" s="220" t="s">
        <v>43</v>
      </c>
      <c r="L2047" s="36">
        <f>L2048</f>
        <v>0</v>
      </c>
      <c r="M2047" s="36">
        <f t="shared" ref="M2047:O2047" si="1047">M2048</f>
        <v>0</v>
      </c>
      <c r="N2047" s="36">
        <f t="shared" si="1047"/>
        <v>0</v>
      </c>
      <c r="O2047" s="36">
        <f t="shared" si="1047"/>
        <v>5</v>
      </c>
      <c r="P2047" s="36"/>
      <c r="Q2047" s="36">
        <f t="shared" si="1045"/>
        <v>5</v>
      </c>
      <c r="R2047" s="225"/>
      <c r="S2047" s="6"/>
      <c r="T2047" s="6"/>
      <c r="U2047" s="6"/>
      <c r="V2047" s="6"/>
      <c r="W2047" s="6"/>
      <c r="X2047" s="6"/>
    </row>
    <row r="2048" spans="1:24" s="5" customFormat="1">
      <c r="A2048" s="496"/>
      <c r="B2048" s="480"/>
      <c r="C2048" s="480"/>
      <c r="D2048" s="480"/>
      <c r="E2048" s="480"/>
      <c r="F2048" s="543"/>
      <c r="G2048" s="543"/>
      <c r="H2048" s="543"/>
      <c r="I2048" s="226" t="s">
        <v>16</v>
      </c>
      <c r="J2048" s="496"/>
      <c r="K2048" s="221" t="s">
        <v>12</v>
      </c>
      <c r="L2048" s="35">
        <v>0</v>
      </c>
      <c r="M2048" s="35">
        <v>0</v>
      </c>
      <c r="N2048" s="35">
        <v>0</v>
      </c>
      <c r="O2048" s="35">
        <v>5</v>
      </c>
      <c r="P2048" s="35"/>
      <c r="Q2048" s="36">
        <f t="shared" si="1045"/>
        <v>5</v>
      </c>
      <c r="R2048" s="225"/>
      <c r="S2048" s="6"/>
      <c r="T2048" s="6"/>
      <c r="U2048" s="6"/>
      <c r="V2048" s="6"/>
      <c r="W2048" s="6"/>
      <c r="X2048" s="6"/>
    </row>
    <row r="2049" spans="1:24" s="5" customFormat="1" ht="25.5">
      <c r="A2049" s="496"/>
      <c r="B2049" s="480"/>
      <c r="C2049" s="480"/>
      <c r="D2049" s="480"/>
      <c r="E2049" s="480"/>
      <c r="F2049" s="543"/>
      <c r="G2049" s="543"/>
      <c r="H2049" s="543"/>
      <c r="I2049" s="229" t="s">
        <v>481</v>
      </c>
      <c r="J2049" s="496"/>
      <c r="K2049" s="220" t="s">
        <v>91</v>
      </c>
      <c r="L2049" s="36">
        <f>L2050</f>
        <v>0</v>
      </c>
      <c r="M2049" s="36">
        <f t="shared" ref="M2049:O2049" si="1048">M2050</f>
        <v>0</v>
      </c>
      <c r="N2049" s="36">
        <f t="shared" si="1048"/>
        <v>99.001999999999995</v>
      </c>
      <c r="O2049" s="36">
        <f t="shared" si="1048"/>
        <v>87.010999999999996</v>
      </c>
      <c r="P2049" s="36"/>
      <c r="Q2049" s="36">
        <f t="shared" si="1045"/>
        <v>186.01299999999998</v>
      </c>
      <c r="R2049" s="230"/>
      <c r="S2049" s="6"/>
      <c r="T2049" s="6"/>
      <c r="U2049" s="6"/>
      <c r="V2049" s="6"/>
      <c r="W2049" s="6"/>
      <c r="X2049" s="6"/>
    </row>
    <row r="2050" spans="1:24" s="5" customFormat="1">
      <c r="A2050" s="496"/>
      <c r="B2050" s="480"/>
      <c r="C2050" s="480"/>
      <c r="D2050" s="480"/>
      <c r="E2050" s="480"/>
      <c r="F2050" s="543"/>
      <c r="G2050" s="543"/>
      <c r="H2050" s="543"/>
      <c r="I2050" s="226" t="s">
        <v>16</v>
      </c>
      <c r="J2050" s="496"/>
      <c r="K2050" s="221" t="s">
        <v>12</v>
      </c>
      <c r="L2050" s="35">
        <v>0</v>
      </c>
      <c r="M2050" s="35">
        <v>0</v>
      </c>
      <c r="N2050" s="35">
        <v>99.001999999999995</v>
      </c>
      <c r="O2050" s="35">
        <v>87.010999999999996</v>
      </c>
      <c r="P2050" s="35"/>
      <c r="Q2050" s="36">
        <f t="shared" si="1045"/>
        <v>186.01299999999998</v>
      </c>
      <c r="R2050" s="230"/>
      <c r="S2050" s="6"/>
      <c r="T2050" s="6"/>
      <c r="U2050" s="6"/>
      <c r="V2050" s="6"/>
      <c r="W2050" s="6"/>
      <c r="X2050" s="6"/>
    </row>
    <row r="2051" spans="1:24" s="5" customFormat="1" ht="25.5">
      <c r="A2051" s="496"/>
      <c r="B2051" s="480"/>
      <c r="C2051" s="480"/>
      <c r="D2051" s="480"/>
      <c r="E2051" s="480"/>
      <c r="F2051" s="543"/>
      <c r="G2051" s="543"/>
      <c r="H2051" s="543"/>
      <c r="I2051" s="229" t="s">
        <v>25</v>
      </c>
      <c r="J2051" s="496"/>
      <c r="K2051" s="220" t="s">
        <v>45</v>
      </c>
      <c r="L2051" s="36">
        <f>L2052</f>
        <v>0</v>
      </c>
      <c r="M2051" s="36">
        <f t="shared" ref="M2051:O2051" si="1049">M2052</f>
        <v>0</v>
      </c>
      <c r="N2051" s="36">
        <f t="shared" si="1049"/>
        <v>81.650000000000006</v>
      </c>
      <c r="O2051" s="36">
        <f t="shared" si="1049"/>
        <v>0</v>
      </c>
      <c r="P2051" s="36"/>
      <c r="Q2051" s="36">
        <f t="shared" si="1045"/>
        <v>81.650000000000006</v>
      </c>
      <c r="R2051" s="230"/>
      <c r="S2051" s="6"/>
      <c r="T2051" s="6"/>
      <c r="U2051" s="6"/>
      <c r="V2051" s="6"/>
      <c r="W2051" s="6"/>
      <c r="X2051" s="6"/>
    </row>
    <row r="2052" spans="1:24" s="5" customFormat="1">
      <c r="A2052" s="496"/>
      <c r="B2052" s="480"/>
      <c r="C2052" s="480"/>
      <c r="D2052" s="480"/>
      <c r="E2052" s="480"/>
      <c r="F2052" s="543"/>
      <c r="G2052" s="543"/>
      <c r="H2052" s="543"/>
      <c r="I2052" s="226" t="s">
        <v>16</v>
      </c>
      <c r="J2052" s="496"/>
      <c r="K2052" s="221" t="s">
        <v>12</v>
      </c>
      <c r="L2052" s="35">
        <v>0</v>
      </c>
      <c r="M2052" s="227">
        <v>0</v>
      </c>
      <c r="N2052" s="35">
        <v>81.650000000000006</v>
      </c>
      <c r="O2052" s="227">
        <v>0</v>
      </c>
      <c r="P2052" s="227"/>
      <c r="Q2052" s="36">
        <f t="shared" si="1045"/>
        <v>81.650000000000006</v>
      </c>
      <c r="R2052" s="225"/>
      <c r="S2052" s="6"/>
      <c r="T2052" s="6"/>
      <c r="U2052" s="6"/>
      <c r="V2052" s="6"/>
      <c r="W2052" s="6"/>
      <c r="X2052" s="6"/>
    </row>
    <row r="2053" spans="1:24" s="5" customFormat="1">
      <c r="A2053" s="496"/>
      <c r="B2053" s="480"/>
      <c r="C2053" s="480"/>
      <c r="D2053" s="480"/>
      <c r="E2053" s="480"/>
      <c r="F2053" s="543"/>
      <c r="G2053" s="543"/>
      <c r="H2053" s="543"/>
      <c r="I2053" s="229" t="s">
        <v>482</v>
      </c>
      <c r="J2053" s="496"/>
      <c r="K2053" s="220" t="s">
        <v>12</v>
      </c>
      <c r="L2053" s="36">
        <f>L2054</f>
        <v>0</v>
      </c>
      <c r="M2053" s="36">
        <f t="shared" ref="M2053" si="1050">M2054</f>
        <v>0</v>
      </c>
      <c r="N2053" s="36">
        <f t="shared" ref="N2053" si="1051">N2054</f>
        <v>0</v>
      </c>
      <c r="O2053" s="36">
        <f t="shared" ref="O2053" si="1052">O2054</f>
        <v>35.037999999999997</v>
      </c>
      <c r="P2053" s="36"/>
      <c r="Q2053" s="36">
        <f t="shared" si="1045"/>
        <v>35.037999999999997</v>
      </c>
      <c r="R2053" s="225"/>
      <c r="S2053" s="6"/>
      <c r="T2053" s="6"/>
      <c r="U2053" s="6"/>
      <c r="V2053" s="6"/>
      <c r="W2053" s="6"/>
      <c r="X2053" s="6"/>
    </row>
    <row r="2054" spans="1:24" s="5" customFormat="1">
      <c r="A2054" s="496"/>
      <c r="B2054" s="480"/>
      <c r="C2054" s="480"/>
      <c r="D2054" s="480"/>
      <c r="E2054" s="480"/>
      <c r="F2054" s="543"/>
      <c r="G2054" s="543"/>
      <c r="H2054" s="543"/>
      <c r="I2054" s="226" t="s">
        <v>16</v>
      </c>
      <c r="J2054" s="496"/>
      <c r="K2054" s="221" t="s">
        <v>12</v>
      </c>
      <c r="L2054" s="35">
        <v>0</v>
      </c>
      <c r="M2054" s="35">
        <v>0</v>
      </c>
      <c r="N2054" s="35">
        <v>0</v>
      </c>
      <c r="O2054" s="227">
        <v>35.037999999999997</v>
      </c>
      <c r="P2054" s="227"/>
      <c r="Q2054" s="36">
        <f t="shared" si="1045"/>
        <v>35.037999999999997</v>
      </c>
      <c r="R2054" s="225"/>
      <c r="S2054" s="6"/>
      <c r="T2054" s="6"/>
      <c r="U2054" s="6"/>
      <c r="V2054" s="6"/>
      <c r="W2054" s="6"/>
      <c r="X2054" s="6"/>
    </row>
    <row r="2055" spans="1:24" s="5" customFormat="1" ht="25.5">
      <c r="A2055" s="496"/>
      <c r="B2055" s="480"/>
      <c r="C2055" s="480"/>
      <c r="D2055" s="480"/>
      <c r="E2055" s="480"/>
      <c r="F2055" s="543"/>
      <c r="G2055" s="543"/>
      <c r="H2055" s="543"/>
      <c r="I2055" s="229" t="s">
        <v>124</v>
      </c>
      <c r="J2055" s="496"/>
      <c r="K2055" s="220" t="s">
        <v>92</v>
      </c>
      <c r="L2055" s="36">
        <f t="shared" ref="L2055:O2055" si="1053">L2056</f>
        <v>0</v>
      </c>
      <c r="M2055" s="36">
        <f t="shared" si="1053"/>
        <v>0</v>
      </c>
      <c r="N2055" s="36">
        <f t="shared" si="1053"/>
        <v>184.55799999999999</v>
      </c>
      <c r="O2055" s="36">
        <f t="shared" si="1053"/>
        <v>118.34</v>
      </c>
      <c r="P2055" s="36"/>
      <c r="Q2055" s="36">
        <f t="shared" si="1045"/>
        <v>302.89800000000002</v>
      </c>
      <c r="R2055" s="230"/>
      <c r="S2055" s="6"/>
      <c r="T2055" s="6"/>
      <c r="U2055" s="6"/>
      <c r="V2055" s="6"/>
      <c r="W2055" s="6"/>
      <c r="X2055" s="6"/>
    </row>
    <row r="2056" spans="1:24" s="5" customFormat="1">
      <c r="A2056" s="496"/>
      <c r="B2056" s="480"/>
      <c r="C2056" s="480"/>
      <c r="D2056" s="480"/>
      <c r="E2056" s="480"/>
      <c r="F2056" s="543"/>
      <c r="G2056" s="543"/>
      <c r="H2056" s="543"/>
      <c r="I2056" s="226" t="s">
        <v>16</v>
      </c>
      <c r="J2056" s="496"/>
      <c r="K2056" s="221" t="s">
        <v>12</v>
      </c>
      <c r="L2056" s="35">
        <v>0</v>
      </c>
      <c r="M2056" s="35">
        <v>0</v>
      </c>
      <c r="N2056" s="35">
        <v>184.55799999999999</v>
      </c>
      <c r="O2056" s="35">
        <v>118.34</v>
      </c>
      <c r="P2056" s="35"/>
      <c r="Q2056" s="36">
        <f t="shared" si="1045"/>
        <v>302.89800000000002</v>
      </c>
      <c r="R2056" s="225"/>
      <c r="S2056" s="6"/>
      <c r="T2056" s="6"/>
      <c r="U2056" s="6"/>
      <c r="V2056" s="6"/>
      <c r="W2056" s="6"/>
      <c r="X2056" s="6"/>
    </row>
    <row r="2057" spans="1:24" s="5" customFormat="1">
      <c r="A2057" s="496"/>
      <c r="B2057" s="480"/>
      <c r="C2057" s="480"/>
      <c r="D2057" s="480"/>
      <c r="E2057" s="480"/>
      <c r="F2057" s="543"/>
      <c r="G2057" s="543"/>
      <c r="H2057" s="543"/>
      <c r="I2057" s="229" t="s">
        <v>483</v>
      </c>
      <c r="J2057" s="496"/>
      <c r="K2057" s="220" t="s">
        <v>94</v>
      </c>
      <c r="L2057" s="36">
        <f t="shared" ref="L2057" si="1054">L2058</f>
        <v>0</v>
      </c>
      <c r="M2057" s="36">
        <f t="shared" ref="M2057" si="1055">M2058</f>
        <v>0</v>
      </c>
      <c r="N2057" s="36">
        <f t="shared" ref="N2057" si="1056">N2058</f>
        <v>0</v>
      </c>
      <c r="O2057" s="36">
        <f t="shared" ref="O2057" si="1057">O2058</f>
        <v>39.741</v>
      </c>
      <c r="P2057" s="36"/>
      <c r="Q2057" s="36">
        <f t="shared" si="1045"/>
        <v>39.741</v>
      </c>
      <c r="R2057" s="225"/>
      <c r="S2057" s="6"/>
      <c r="T2057" s="6"/>
      <c r="U2057" s="6"/>
      <c r="V2057" s="6"/>
      <c r="W2057" s="6"/>
      <c r="X2057" s="6"/>
    </row>
    <row r="2058" spans="1:24" s="5" customFormat="1">
      <c r="A2058" s="496"/>
      <c r="B2058" s="480"/>
      <c r="C2058" s="480"/>
      <c r="D2058" s="480"/>
      <c r="E2058" s="480"/>
      <c r="F2058" s="543"/>
      <c r="G2058" s="543"/>
      <c r="H2058" s="543"/>
      <c r="I2058" s="226" t="s">
        <v>16</v>
      </c>
      <c r="J2058" s="496"/>
      <c r="K2058" s="221" t="s">
        <v>12</v>
      </c>
      <c r="L2058" s="35">
        <v>0</v>
      </c>
      <c r="M2058" s="35">
        <v>0</v>
      </c>
      <c r="N2058" s="35">
        <v>0</v>
      </c>
      <c r="O2058" s="35">
        <v>39.741</v>
      </c>
      <c r="P2058" s="35"/>
      <c r="Q2058" s="35">
        <f t="shared" si="1045"/>
        <v>39.741</v>
      </c>
      <c r="R2058" s="225"/>
      <c r="S2058" s="6"/>
      <c r="T2058" s="6"/>
      <c r="U2058" s="6"/>
      <c r="V2058" s="6"/>
      <c r="W2058" s="6"/>
      <c r="X2058" s="6"/>
    </row>
    <row r="2059" spans="1:24" s="5" customFormat="1" ht="25.5">
      <c r="A2059" s="496"/>
      <c r="B2059" s="480"/>
      <c r="C2059" s="480"/>
      <c r="D2059" s="480"/>
      <c r="E2059" s="480"/>
      <c r="F2059" s="543"/>
      <c r="G2059" s="543"/>
      <c r="H2059" s="543"/>
      <c r="I2059" s="229" t="s">
        <v>81</v>
      </c>
      <c r="J2059" s="496"/>
      <c r="K2059" s="220" t="s">
        <v>56</v>
      </c>
      <c r="L2059" s="36">
        <f>L2060</f>
        <v>0</v>
      </c>
      <c r="M2059" s="36">
        <f t="shared" ref="M2059:O2059" si="1058">M2060</f>
        <v>0</v>
      </c>
      <c r="N2059" s="36">
        <f t="shared" si="1058"/>
        <v>353.34899999999999</v>
      </c>
      <c r="O2059" s="36">
        <f t="shared" si="1058"/>
        <v>204.45</v>
      </c>
      <c r="P2059" s="36"/>
      <c r="Q2059" s="36">
        <f t="shared" si="1045"/>
        <v>557.79899999999998</v>
      </c>
      <c r="R2059" s="225"/>
      <c r="S2059" s="6"/>
      <c r="T2059" s="6"/>
      <c r="U2059" s="6"/>
      <c r="V2059" s="6"/>
      <c r="W2059" s="6"/>
      <c r="X2059" s="6"/>
    </row>
    <row r="2060" spans="1:24" s="5" customFormat="1">
      <c r="A2060" s="496"/>
      <c r="B2060" s="480"/>
      <c r="C2060" s="480"/>
      <c r="D2060" s="480"/>
      <c r="E2060" s="480"/>
      <c r="F2060" s="543"/>
      <c r="G2060" s="543"/>
      <c r="H2060" s="543"/>
      <c r="I2060" s="226" t="s">
        <v>16</v>
      </c>
      <c r="J2060" s="496"/>
      <c r="K2060" s="221" t="s">
        <v>12</v>
      </c>
      <c r="L2060" s="35">
        <v>0</v>
      </c>
      <c r="M2060" s="227">
        <v>0</v>
      </c>
      <c r="N2060" s="227">
        <v>353.34899999999999</v>
      </c>
      <c r="O2060" s="227">
        <v>204.45</v>
      </c>
      <c r="P2060" s="227"/>
      <c r="Q2060" s="36">
        <f t="shared" si="1045"/>
        <v>557.79899999999998</v>
      </c>
      <c r="R2060" s="225"/>
      <c r="S2060" s="6"/>
      <c r="T2060" s="6"/>
      <c r="U2060" s="6"/>
      <c r="V2060" s="6"/>
      <c r="W2060" s="6"/>
      <c r="X2060" s="6"/>
    </row>
    <row r="2061" spans="1:24" s="5" customFormat="1" ht="25.5">
      <c r="A2061" s="496"/>
      <c r="B2061" s="480"/>
      <c r="C2061" s="480"/>
      <c r="D2061" s="480"/>
      <c r="E2061" s="480"/>
      <c r="F2061" s="543"/>
      <c r="G2061" s="543"/>
      <c r="H2061" s="543"/>
      <c r="I2061" s="229" t="s">
        <v>484</v>
      </c>
      <c r="J2061" s="496"/>
      <c r="K2061" s="220" t="s">
        <v>35</v>
      </c>
      <c r="L2061" s="36">
        <f t="shared" ref="L2061:M2061" si="1059">L2062+L2063+L2064</f>
        <v>0</v>
      </c>
      <c r="M2061" s="36">
        <f t="shared" si="1059"/>
        <v>0</v>
      </c>
      <c r="N2061" s="36">
        <f>N2062+N2063+N2064</f>
        <v>2071.8380000000002</v>
      </c>
      <c r="O2061" s="36">
        <f>O2062+O2063+O2064</f>
        <v>126.07400000000001</v>
      </c>
      <c r="P2061" s="36"/>
      <c r="Q2061" s="36">
        <f t="shared" si="1045"/>
        <v>2197.9120000000003</v>
      </c>
      <c r="R2061" s="230"/>
      <c r="S2061" s="6"/>
      <c r="T2061" s="6"/>
      <c r="U2061" s="6"/>
      <c r="V2061" s="6"/>
      <c r="W2061" s="6"/>
      <c r="X2061" s="6"/>
    </row>
    <row r="2062" spans="1:24" s="5" customFormat="1" ht="25.5">
      <c r="A2062" s="496"/>
      <c r="B2062" s="480"/>
      <c r="C2062" s="480"/>
      <c r="D2062" s="480"/>
      <c r="E2062" s="480"/>
      <c r="F2062" s="543"/>
      <c r="G2062" s="543"/>
      <c r="H2062" s="543"/>
      <c r="I2062" s="226" t="s">
        <v>485</v>
      </c>
      <c r="J2062" s="496"/>
      <c r="K2062" s="221" t="s">
        <v>11</v>
      </c>
      <c r="L2062" s="35">
        <v>0</v>
      </c>
      <c r="M2062" s="35">
        <v>0</v>
      </c>
      <c r="N2062" s="227">
        <v>1827.942</v>
      </c>
      <c r="O2062" s="227">
        <v>0</v>
      </c>
      <c r="P2062" s="227"/>
      <c r="Q2062" s="36">
        <f t="shared" si="1045"/>
        <v>1827.942</v>
      </c>
      <c r="R2062" s="225"/>
      <c r="S2062" s="6"/>
      <c r="T2062" s="6"/>
      <c r="U2062" s="6"/>
      <c r="V2062" s="6"/>
      <c r="W2062" s="6"/>
      <c r="X2062" s="6"/>
    </row>
    <row r="2063" spans="1:24" s="5" customFormat="1">
      <c r="A2063" s="496"/>
      <c r="B2063" s="480"/>
      <c r="C2063" s="480"/>
      <c r="D2063" s="480"/>
      <c r="E2063" s="480"/>
      <c r="F2063" s="543"/>
      <c r="G2063" s="543"/>
      <c r="H2063" s="543"/>
      <c r="I2063" s="226" t="s">
        <v>16</v>
      </c>
      <c r="J2063" s="496"/>
      <c r="K2063" s="221" t="s">
        <v>12</v>
      </c>
      <c r="L2063" s="35">
        <v>0</v>
      </c>
      <c r="M2063" s="35">
        <v>0</v>
      </c>
      <c r="N2063" s="227">
        <v>8.3620000000000001</v>
      </c>
      <c r="O2063" s="227">
        <v>20.811</v>
      </c>
      <c r="P2063" s="227"/>
      <c r="Q2063" s="36">
        <f t="shared" si="1045"/>
        <v>29.173000000000002</v>
      </c>
      <c r="R2063" s="225"/>
      <c r="S2063" s="6"/>
      <c r="T2063" s="6"/>
      <c r="U2063" s="6"/>
      <c r="V2063" s="6"/>
      <c r="W2063" s="6"/>
      <c r="X2063" s="6"/>
    </row>
    <row r="2064" spans="1:24" s="5" customFormat="1" ht="25.5">
      <c r="A2064" s="496"/>
      <c r="B2064" s="480"/>
      <c r="C2064" s="480"/>
      <c r="D2064" s="480"/>
      <c r="E2064" s="480"/>
      <c r="F2064" s="543"/>
      <c r="G2064" s="543"/>
      <c r="H2064" s="543"/>
      <c r="I2064" s="226" t="s">
        <v>486</v>
      </c>
      <c r="J2064" s="496"/>
      <c r="K2064" s="221" t="s">
        <v>35</v>
      </c>
      <c r="L2064" s="35">
        <v>0</v>
      </c>
      <c r="M2064" s="35">
        <v>0</v>
      </c>
      <c r="N2064" s="227">
        <v>235.53399999999999</v>
      </c>
      <c r="O2064" s="227">
        <v>105.26300000000001</v>
      </c>
      <c r="P2064" s="227"/>
      <c r="Q2064" s="36">
        <f t="shared" si="1045"/>
        <v>340.79700000000003</v>
      </c>
      <c r="R2064" s="225"/>
      <c r="S2064" s="6"/>
      <c r="T2064" s="6"/>
      <c r="U2064" s="6"/>
      <c r="V2064" s="6"/>
      <c r="W2064" s="6"/>
      <c r="X2064" s="6"/>
    </row>
    <row r="2065" spans="1:24" s="5" customFormat="1" ht="25.5">
      <c r="A2065" s="496"/>
      <c r="B2065" s="480"/>
      <c r="C2065" s="480"/>
      <c r="D2065" s="480"/>
      <c r="E2065" s="480"/>
      <c r="F2065" s="543"/>
      <c r="G2065" s="543"/>
      <c r="H2065" s="543"/>
      <c r="I2065" s="229" t="s">
        <v>149</v>
      </c>
      <c r="J2065" s="496"/>
      <c r="K2065" s="220" t="s">
        <v>127</v>
      </c>
      <c r="L2065" s="36">
        <f>L2066</f>
        <v>0</v>
      </c>
      <c r="M2065" s="36">
        <f t="shared" ref="M2065:O2065" si="1060">M2066</f>
        <v>0</v>
      </c>
      <c r="N2065" s="36">
        <f t="shared" si="1060"/>
        <v>900</v>
      </c>
      <c r="O2065" s="36">
        <f t="shared" si="1060"/>
        <v>154.46299999999999</v>
      </c>
      <c r="P2065" s="36"/>
      <c r="Q2065" s="36">
        <f t="shared" si="1045"/>
        <v>1054.463</v>
      </c>
      <c r="R2065" s="225"/>
      <c r="S2065" s="6"/>
      <c r="T2065" s="6"/>
      <c r="U2065" s="6"/>
      <c r="V2065" s="6"/>
      <c r="W2065" s="6"/>
      <c r="X2065" s="6"/>
    </row>
    <row r="2066" spans="1:24" s="5" customFormat="1" ht="25.5">
      <c r="A2066" s="496"/>
      <c r="B2066" s="480"/>
      <c r="C2066" s="480"/>
      <c r="D2066" s="480"/>
      <c r="E2066" s="480"/>
      <c r="F2066" s="543"/>
      <c r="G2066" s="543"/>
      <c r="H2066" s="543"/>
      <c r="I2066" s="226" t="s">
        <v>487</v>
      </c>
      <c r="J2066" s="496"/>
      <c r="K2066" s="221" t="s">
        <v>48</v>
      </c>
      <c r="L2066" s="35">
        <v>0</v>
      </c>
      <c r="M2066" s="35">
        <v>0</v>
      </c>
      <c r="N2066" s="35">
        <v>900</v>
      </c>
      <c r="O2066" s="35">
        <v>154.46299999999999</v>
      </c>
      <c r="P2066" s="35"/>
      <c r="Q2066" s="36">
        <f t="shared" si="1045"/>
        <v>1054.463</v>
      </c>
      <c r="R2066" s="225"/>
      <c r="S2066" s="6"/>
      <c r="T2066" s="6"/>
      <c r="U2066" s="6"/>
      <c r="V2066" s="6"/>
      <c r="W2066" s="6"/>
      <c r="X2066" s="6"/>
    </row>
    <row r="2067" spans="1:24" s="5" customFormat="1" ht="38.25">
      <c r="A2067" s="496"/>
      <c r="B2067" s="480"/>
      <c r="C2067" s="480"/>
      <c r="D2067" s="480"/>
      <c r="E2067" s="480"/>
      <c r="F2067" s="543"/>
      <c r="G2067" s="543"/>
      <c r="H2067" s="543"/>
      <c r="I2067" s="229" t="s">
        <v>84</v>
      </c>
      <c r="J2067" s="496"/>
      <c r="K2067" s="220" t="s">
        <v>96</v>
      </c>
      <c r="L2067" s="36">
        <f>L2068</f>
        <v>0</v>
      </c>
      <c r="M2067" s="36">
        <f t="shared" ref="M2067:O2067" si="1061">M2068</f>
        <v>0</v>
      </c>
      <c r="N2067" s="36">
        <f t="shared" si="1061"/>
        <v>0</v>
      </c>
      <c r="O2067" s="36">
        <f t="shared" si="1061"/>
        <v>45.706000000000003</v>
      </c>
      <c r="P2067" s="36"/>
      <c r="Q2067" s="36">
        <f t="shared" si="1045"/>
        <v>45.706000000000003</v>
      </c>
      <c r="R2067" s="225"/>
      <c r="S2067" s="6"/>
      <c r="T2067" s="6"/>
      <c r="U2067" s="6"/>
      <c r="V2067" s="6"/>
      <c r="W2067" s="6"/>
      <c r="X2067" s="6"/>
    </row>
    <row r="2068" spans="1:24" s="5" customFormat="1">
      <c r="A2068" s="496"/>
      <c r="B2068" s="480"/>
      <c r="C2068" s="480"/>
      <c r="D2068" s="480"/>
      <c r="E2068" s="480"/>
      <c r="F2068" s="543"/>
      <c r="G2068" s="543"/>
      <c r="H2068" s="543"/>
      <c r="I2068" s="226" t="s">
        <v>16</v>
      </c>
      <c r="J2068" s="496"/>
      <c r="K2068" s="221" t="s">
        <v>12</v>
      </c>
      <c r="L2068" s="35">
        <v>0</v>
      </c>
      <c r="M2068" s="35">
        <v>0</v>
      </c>
      <c r="N2068" s="35">
        <v>0</v>
      </c>
      <c r="O2068" s="35">
        <v>45.706000000000003</v>
      </c>
      <c r="P2068" s="35"/>
      <c r="Q2068" s="36">
        <f t="shared" si="1045"/>
        <v>45.706000000000003</v>
      </c>
      <c r="R2068" s="225"/>
      <c r="S2068" s="6"/>
      <c r="T2068" s="6"/>
      <c r="U2068" s="6"/>
      <c r="V2068" s="6"/>
      <c r="W2068" s="6"/>
      <c r="X2068" s="6"/>
    </row>
    <row r="2069" spans="1:24" s="5" customFormat="1">
      <c r="A2069" s="496"/>
      <c r="B2069" s="480"/>
      <c r="C2069" s="480"/>
      <c r="D2069" s="480"/>
      <c r="E2069" s="480"/>
      <c r="F2069" s="543"/>
      <c r="G2069" s="543"/>
      <c r="H2069" s="543"/>
      <c r="I2069" s="229" t="s">
        <v>85</v>
      </c>
      <c r="J2069" s="496"/>
      <c r="K2069" s="220" t="s">
        <v>97</v>
      </c>
      <c r="L2069" s="36">
        <f>L2070</f>
        <v>0</v>
      </c>
      <c r="M2069" s="36">
        <f t="shared" ref="M2069:O2069" si="1062">M2070</f>
        <v>0</v>
      </c>
      <c r="N2069" s="36">
        <f t="shared" si="1062"/>
        <v>161.62100000000001</v>
      </c>
      <c r="O2069" s="36">
        <f t="shared" si="1062"/>
        <v>0</v>
      </c>
      <c r="P2069" s="36"/>
      <c r="Q2069" s="36">
        <f t="shared" si="1045"/>
        <v>161.62100000000001</v>
      </c>
      <c r="R2069" s="225"/>
      <c r="S2069" s="6"/>
      <c r="T2069" s="6"/>
      <c r="U2069" s="6"/>
      <c r="V2069" s="6"/>
      <c r="W2069" s="6"/>
      <c r="X2069" s="6"/>
    </row>
    <row r="2070" spans="1:24" s="5" customFormat="1" ht="25.5">
      <c r="A2070" s="496"/>
      <c r="B2070" s="480"/>
      <c r="C2070" s="480"/>
      <c r="D2070" s="480"/>
      <c r="E2070" s="480"/>
      <c r="F2070" s="543"/>
      <c r="G2070" s="543"/>
      <c r="H2070" s="543"/>
      <c r="I2070" s="226" t="s">
        <v>486</v>
      </c>
      <c r="J2070" s="496"/>
      <c r="K2070" s="221" t="s">
        <v>35</v>
      </c>
      <c r="L2070" s="35">
        <v>0</v>
      </c>
      <c r="M2070" s="35">
        <v>0</v>
      </c>
      <c r="N2070" s="35">
        <v>161.62100000000001</v>
      </c>
      <c r="O2070" s="35">
        <v>0</v>
      </c>
      <c r="P2070" s="35"/>
      <c r="Q2070" s="36">
        <f t="shared" si="1045"/>
        <v>161.62100000000001</v>
      </c>
      <c r="R2070" s="225"/>
      <c r="S2070" s="6"/>
      <c r="T2070" s="6"/>
      <c r="U2070" s="6"/>
      <c r="V2070" s="6"/>
      <c r="W2070" s="6"/>
      <c r="X2070" s="6"/>
    </row>
    <row r="2071" spans="1:24" s="5" customFormat="1" ht="63.75">
      <c r="A2071" s="496"/>
      <c r="B2071" s="480"/>
      <c r="C2071" s="480"/>
      <c r="D2071" s="480"/>
      <c r="E2071" s="480"/>
      <c r="F2071" s="543"/>
      <c r="G2071" s="543"/>
      <c r="H2071" s="543"/>
      <c r="I2071" s="229" t="s">
        <v>157</v>
      </c>
      <c r="J2071" s="496"/>
      <c r="K2071" s="220" t="s">
        <v>98</v>
      </c>
      <c r="L2071" s="36">
        <f>L2072</f>
        <v>0</v>
      </c>
      <c r="M2071" s="36">
        <f t="shared" ref="M2071:O2071" si="1063">M2072</f>
        <v>0</v>
      </c>
      <c r="N2071" s="36">
        <f t="shared" si="1063"/>
        <v>53.924999999999997</v>
      </c>
      <c r="O2071" s="36">
        <f t="shared" si="1063"/>
        <v>101.91</v>
      </c>
      <c r="P2071" s="36"/>
      <c r="Q2071" s="36">
        <f t="shared" si="1045"/>
        <v>155.83499999999998</v>
      </c>
      <c r="R2071" s="225"/>
      <c r="S2071" s="6"/>
      <c r="T2071" s="6"/>
      <c r="U2071" s="6"/>
      <c r="V2071" s="6"/>
      <c r="W2071" s="6"/>
      <c r="X2071" s="6"/>
    </row>
    <row r="2072" spans="1:24" s="5" customFormat="1">
      <c r="A2072" s="496"/>
      <c r="B2072" s="480"/>
      <c r="C2072" s="480"/>
      <c r="D2072" s="480"/>
      <c r="E2072" s="480"/>
      <c r="F2072" s="543"/>
      <c r="G2072" s="543"/>
      <c r="H2072" s="543"/>
      <c r="I2072" s="226" t="s">
        <v>16</v>
      </c>
      <c r="J2072" s="496"/>
      <c r="K2072" s="221" t="s">
        <v>12</v>
      </c>
      <c r="L2072" s="35">
        <v>0</v>
      </c>
      <c r="M2072" s="35">
        <v>0</v>
      </c>
      <c r="N2072" s="35">
        <v>53.924999999999997</v>
      </c>
      <c r="O2072" s="35">
        <v>101.91</v>
      </c>
      <c r="P2072" s="35"/>
      <c r="Q2072" s="36">
        <f t="shared" si="1045"/>
        <v>155.83499999999998</v>
      </c>
      <c r="R2072" s="225"/>
      <c r="S2072" s="6"/>
      <c r="T2072" s="6"/>
      <c r="U2072" s="6"/>
      <c r="V2072" s="6"/>
      <c r="W2072" s="6"/>
      <c r="X2072" s="6"/>
    </row>
    <row r="2073" spans="1:24" s="5" customFormat="1" ht="51">
      <c r="A2073" s="496"/>
      <c r="B2073" s="480"/>
      <c r="C2073" s="480"/>
      <c r="D2073" s="480"/>
      <c r="E2073" s="480"/>
      <c r="F2073" s="543"/>
      <c r="G2073" s="543"/>
      <c r="H2073" s="543"/>
      <c r="I2073" s="229" t="s">
        <v>158</v>
      </c>
      <c r="J2073" s="496"/>
      <c r="K2073" s="220" t="s">
        <v>109</v>
      </c>
      <c r="L2073" s="36">
        <f>L2074</f>
        <v>0</v>
      </c>
      <c r="M2073" s="36">
        <f t="shared" ref="M2073:O2073" si="1064">M2074</f>
        <v>0</v>
      </c>
      <c r="N2073" s="36">
        <f t="shared" si="1064"/>
        <v>41.750999999999998</v>
      </c>
      <c r="O2073" s="36">
        <f t="shared" si="1064"/>
        <v>46.582000000000001</v>
      </c>
      <c r="P2073" s="36"/>
      <c r="Q2073" s="36">
        <f t="shared" si="1045"/>
        <v>88.332999999999998</v>
      </c>
      <c r="R2073" s="225"/>
      <c r="S2073" s="6"/>
      <c r="T2073" s="6"/>
      <c r="U2073" s="6"/>
      <c r="V2073" s="6"/>
      <c r="W2073" s="6"/>
      <c r="X2073" s="6"/>
    </row>
    <row r="2074" spans="1:24" s="5" customFormat="1">
      <c r="A2074" s="496"/>
      <c r="B2074" s="480"/>
      <c r="C2074" s="480"/>
      <c r="D2074" s="480"/>
      <c r="E2074" s="480"/>
      <c r="F2074" s="543"/>
      <c r="G2074" s="543"/>
      <c r="H2074" s="543"/>
      <c r="I2074" s="226" t="s">
        <v>16</v>
      </c>
      <c r="J2074" s="496"/>
      <c r="K2074" s="221" t="s">
        <v>12</v>
      </c>
      <c r="L2074" s="35">
        <v>0</v>
      </c>
      <c r="M2074" s="35">
        <v>0</v>
      </c>
      <c r="N2074" s="35">
        <v>41.750999999999998</v>
      </c>
      <c r="O2074" s="35">
        <v>46.582000000000001</v>
      </c>
      <c r="P2074" s="35"/>
      <c r="Q2074" s="36">
        <f t="shared" si="1045"/>
        <v>88.332999999999998</v>
      </c>
      <c r="R2074" s="225"/>
      <c r="S2074" s="6"/>
      <c r="T2074" s="6"/>
      <c r="U2074" s="6"/>
      <c r="V2074" s="6"/>
      <c r="W2074" s="6"/>
      <c r="X2074" s="6"/>
    </row>
    <row r="2075" spans="1:24" s="5" customFormat="1" ht="25.5">
      <c r="A2075" s="496"/>
      <c r="B2075" s="480"/>
      <c r="C2075" s="480"/>
      <c r="D2075" s="480"/>
      <c r="E2075" s="480"/>
      <c r="F2075" s="543"/>
      <c r="G2075" s="543"/>
      <c r="H2075" s="543"/>
      <c r="I2075" s="249" t="s">
        <v>488</v>
      </c>
      <c r="J2075" s="496"/>
      <c r="K2075" s="220" t="s">
        <v>88</v>
      </c>
      <c r="L2075" s="36">
        <f>L2076</f>
        <v>0</v>
      </c>
      <c r="M2075" s="36">
        <f t="shared" ref="M2075:O2075" si="1065">M2076</f>
        <v>0</v>
      </c>
      <c r="N2075" s="36">
        <f t="shared" si="1065"/>
        <v>0</v>
      </c>
      <c r="O2075" s="36">
        <f t="shared" si="1065"/>
        <v>13.361000000000001</v>
      </c>
      <c r="P2075" s="36"/>
      <c r="Q2075" s="36">
        <f t="shared" si="1045"/>
        <v>13.361000000000001</v>
      </c>
      <c r="R2075" s="225"/>
      <c r="S2075" s="6"/>
      <c r="T2075" s="6"/>
      <c r="U2075" s="6"/>
      <c r="V2075" s="6"/>
      <c r="W2075" s="6"/>
      <c r="X2075" s="6"/>
    </row>
    <row r="2076" spans="1:24" s="5" customFormat="1">
      <c r="A2076" s="496"/>
      <c r="B2076" s="480"/>
      <c r="C2076" s="480"/>
      <c r="D2076" s="480"/>
      <c r="E2076" s="480"/>
      <c r="F2076" s="543"/>
      <c r="G2076" s="543"/>
      <c r="H2076" s="543"/>
      <c r="I2076" s="226" t="s">
        <v>16</v>
      </c>
      <c r="J2076" s="496"/>
      <c r="K2076" s="221" t="s">
        <v>12</v>
      </c>
      <c r="L2076" s="35">
        <v>0</v>
      </c>
      <c r="M2076" s="35">
        <v>0</v>
      </c>
      <c r="N2076" s="35">
        <v>0</v>
      </c>
      <c r="O2076" s="35">
        <v>13.361000000000001</v>
      </c>
      <c r="P2076" s="35"/>
      <c r="Q2076" s="36">
        <f t="shared" si="1045"/>
        <v>13.361000000000001</v>
      </c>
      <c r="R2076" s="225"/>
      <c r="S2076" s="6"/>
      <c r="T2076" s="6"/>
      <c r="U2076" s="6"/>
      <c r="V2076" s="6"/>
      <c r="W2076" s="6"/>
      <c r="X2076" s="6"/>
    </row>
    <row r="2077" spans="1:24" s="5" customFormat="1" ht="25.5">
      <c r="A2077" s="496"/>
      <c r="B2077" s="480"/>
      <c r="C2077" s="480"/>
      <c r="D2077" s="480"/>
      <c r="E2077" s="480"/>
      <c r="F2077" s="543"/>
      <c r="G2077" s="543"/>
      <c r="H2077" s="543"/>
      <c r="I2077" s="229" t="s">
        <v>86</v>
      </c>
      <c r="J2077" s="496"/>
      <c r="K2077" s="220" t="s">
        <v>99</v>
      </c>
      <c r="L2077" s="36">
        <f>L2078+L2079+L2080</f>
        <v>0</v>
      </c>
      <c r="M2077" s="36">
        <f t="shared" ref="M2077:N2077" si="1066">M2078+M2079+M2080</f>
        <v>0</v>
      </c>
      <c r="N2077" s="36">
        <f t="shared" si="1066"/>
        <v>1357.6590000000001</v>
      </c>
      <c r="O2077" s="36">
        <f>O2078+O2079+O2080</f>
        <v>675.68299999999999</v>
      </c>
      <c r="P2077" s="36"/>
      <c r="Q2077" s="36">
        <f t="shared" si="1045"/>
        <v>2033.3420000000001</v>
      </c>
      <c r="R2077" s="225"/>
      <c r="S2077" s="6"/>
      <c r="T2077" s="6"/>
      <c r="U2077" s="6"/>
      <c r="V2077" s="6"/>
      <c r="W2077" s="6"/>
      <c r="X2077" s="6"/>
    </row>
    <row r="2078" spans="1:24" s="5" customFormat="1">
      <c r="A2078" s="496"/>
      <c r="B2078" s="480"/>
      <c r="C2078" s="480"/>
      <c r="D2078" s="480"/>
      <c r="E2078" s="480"/>
      <c r="F2078" s="543"/>
      <c r="G2078" s="543"/>
      <c r="H2078" s="543"/>
      <c r="I2078" s="226" t="s">
        <v>16</v>
      </c>
      <c r="J2078" s="496"/>
      <c r="K2078" s="221" t="s">
        <v>12</v>
      </c>
      <c r="L2078" s="35">
        <v>0</v>
      </c>
      <c r="M2078" s="35">
        <v>0</v>
      </c>
      <c r="N2078" s="35">
        <v>0</v>
      </c>
      <c r="O2078" s="35">
        <v>66.879000000000005</v>
      </c>
      <c r="P2078" s="35"/>
      <c r="Q2078" s="36">
        <f t="shared" si="1045"/>
        <v>66.879000000000005</v>
      </c>
      <c r="R2078" s="225"/>
      <c r="S2078" s="6"/>
      <c r="T2078" s="6"/>
      <c r="U2078" s="6"/>
      <c r="V2078" s="6"/>
      <c r="W2078" s="6"/>
      <c r="X2078" s="6"/>
    </row>
    <row r="2079" spans="1:24" s="5" customFormat="1" ht="25.5">
      <c r="A2079" s="496"/>
      <c r="B2079" s="480"/>
      <c r="C2079" s="480"/>
      <c r="D2079" s="480"/>
      <c r="E2079" s="480"/>
      <c r="F2079" s="543"/>
      <c r="G2079" s="543"/>
      <c r="H2079" s="543"/>
      <c r="I2079" s="226" t="s">
        <v>486</v>
      </c>
      <c r="J2079" s="496"/>
      <c r="K2079" s="221" t="s">
        <v>35</v>
      </c>
      <c r="L2079" s="35">
        <v>0</v>
      </c>
      <c r="M2079" s="35">
        <v>0</v>
      </c>
      <c r="N2079" s="35">
        <v>173.21899999999999</v>
      </c>
      <c r="O2079" s="35">
        <v>266.06400000000002</v>
      </c>
      <c r="P2079" s="35"/>
      <c r="Q2079" s="36">
        <f t="shared" si="1045"/>
        <v>439.28300000000002</v>
      </c>
      <c r="R2079" s="225"/>
      <c r="S2079" s="6"/>
      <c r="T2079" s="6"/>
      <c r="U2079" s="6"/>
      <c r="V2079" s="6"/>
      <c r="W2079" s="6"/>
      <c r="X2079" s="6"/>
    </row>
    <row r="2080" spans="1:24" s="5" customFormat="1" ht="25.5">
      <c r="A2080" s="496"/>
      <c r="B2080" s="480"/>
      <c r="C2080" s="480"/>
      <c r="D2080" s="480"/>
      <c r="E2080" s="480"/>
      <c r="F2080" s="543"/>
      <c r="G2080" s="543"/>
      <c r="H2080" s="543"/>
      <c r="I2080" s="226" t="s">
        <v>487</v>
      </c>
      <c r="J2080" s="496"/>
      <c r="K2080" s="221" t="s">
        <v>48</v>
      </c>
      <c r="L2080" s="35">
        <v>0</v>
      </c>
      <c r="M2080" s="35">
        <v>0</v>
      </c>
      <c r="N2080" s="35">
        <v>1184.44</v>
      </c>
      <c r="O2080" s="35">
        <v>342.74</v>
      </c>
      <c r="P2080" s="35"/>
      <c r="Q2080" s="36">
        <f t="shared" si="1045"/>
        <v>1527.18</v>
      </c>
      <c r="R2080" s="225"/>
      <c r="S2080" s="6"/>
      <c r="T2080" s="6"/>
      <c r="U2080" s="6"/>
      <c r="V2080" s="6"/>
      <c r="W2080" s="6"/>
      <c r="X2080" s="6"/>
    </row>
    <row r="2081" spans="1:24" s="5" customFormat="1" ht="63.75">
      <c r="A2081" s="496"/>
      <c r="B2081" s="480"/>
      <c r="C2081" s="480"/>
      <c r="D2081" s="480"/>
      <c r="E2081" s="480"/>
      <c r="F2081" s="543"/>
      <c r="G2081" s="543"/>
      <c r="H2081" s="543"/>
      <c r="I2081" s="229" t="s">
        <v>159</v>
      </c>
      <c r="J2081" s="496"/>
      <c r="K2081" s="220" t="s">
        <v>100</v>
      </c>
      <c r="L2081" s="36">
        <f>L2082+L2083</f>
        <v>0</v>
      </c>
      <c r="M2081" s="36">
        <f t="shared" ref="M2081:O2081" si="1067">M2082+M2083</f>
        <v>0</v>
      </c>
      <c r="N2081" s="36">
        <f t="shared" si="1067"/>
        <v>840.27300000000002</v>
      </c>
      <c r="O2081" s="36">
        <f t="shared" si="1067"/>
        <v>285.40300000000002</v>
      </c>
      <c r="P2081" s="36"/>
      <c r="Q2081" s="36">
        <f t="shared" si="1045"/>
        <v>1125.6759999999999</v>
      </c>
      <c r="R2081" s="225"/>
      <c r="S2081" s="6"/>
      <c r="T2081" s="6"/>
      <c r="U2081" s="6"/>
      <c r="V2081" s="6"/>
      <c r="W2081" s="6"/>
      <c r="X2081" s="6"/>
    </row>
    <row r="2082" spans="1:24" s="5" customFormat="1">
      <c r="A2082" s="496"/>
      <c r="B2082" s="480"/>
      <c r="C2082" s="480"/>
      <c r="D2082" s="480"/>
      <c r="E2082" s="480"/>
      <c r="F2082" s="543"/>
      <c r="G2082" s="543"/>
      <c r="H2082" s="543"/>
      <c r="I2082" s="226" t="s">
        <v>16</v>
      </c>
      <c r="J2082" s="496"/>
      <c r="K2082" s="221" t="s">
        <v>12</v>
      </c>
      <c r="L2082" s="35">
        <v>0</v>
      </c>
      <c r="M2082" s="35">
        <v>0</v>
      </c>
      <c r="N2082" s="35">
        <v>3.4980000000000002</v>
      </c>
      <c r="O2082" s="35">
        <v>0</v>
      </c>
      <c r="P2082" s="35"/>
      <c r="Q2082" s="36">
        <f t="shared" si="1045"/>
        <v>3.4980000000000002</v>
      </c>
      <c r="R2082" s="225"/>
      <c r="S2082" s="6"/>
      <c r="T2082" s="6"/>
      <c r="U2082" s="6"/>
      <c r="V2082" s="6"/>
      <c r="W2082" s="6"/>
      <c r="X2082" s="6"/>
    </row>
    <row r="2083" spans="1:24" s="5" customFormat="1" ht="25.5">
      <c r="A2083" s="496"/>
      <c r="B2083" s="480"/>
      <c r="C2083" s="480"/>
      <c r="D2083" s="480"/>
      <c r="E2083" s="480"/>
      <c r="F2083" s="543"/>
      <c r="G2083" s="543"/>
      <c r="H2083" s="543"/>
      <c r="I2083" s="226" t="s">
        <v>486</v>
      </c>
      <c r="J2083" s="496"/>
      <c r="K2083" s="221" t="s">
        <v>35</v>
      </c>
      <c r="L2083" s="35">
        <v>0</v>
      </c>
      <c r="M2083" s="35">
        <v>0</v>
      </c>
      <c r="N2083" s="35">
        <v>836.77499999999998</v>
      </c>
      <c r="O2083" s="35">
        <v>285.40300000000002</v>
      </c>
      <c r="P2083" s="35"/>
      <c r="Q2083" s="36">
        <f t="shared" si="1045"/>
        <v>1122.1779999999999</v>
      </c>
      <c r="R2083" s="225"/>
      <c r="S2083" s="6"/>
      <c r="T2083" s="6"/>
      <c r="U2083" s="6"/>
      <c r="V2083" s="6"/>
      <c r="W2083" s="6"/>
      <c r="X2083" s="6"/>
    </row>
    <row r="2084" spans="1:24" s="5" customFormat="1" ht="51">
      <c r="A2084" s="496"/>
      <c r="B2084" s="480"/>
      <c r="C2084" s="480"/>
      <c r="D2084" s="480"/>
      <c r="E2084" s="480"/>
      <c r="F2084" s="543"/>
      <c r="G2084" s="543"/>
      <c r="H2084" s="543"/>
      <c r="I2084" s="229" t="s">
        <v>87</v>
      </c>
      <c r="J2084" s="496"/>
      <c r="K2084" s="220" t="s">
        <v>101</v>
      </c>
      <c r="L2084" s="36">
        <f>L2085+L2086</f>
        <v>0</v>
      </c>
      <c r="M2084" s="36">
        <f>M2085+M2086</f>
        <v>0</v>
      </c>
      <c r="N2084" s="36">
        <f t="shared" ref="N2084:O2084" si="1068">N2085+N2086</f>
        <v>786.87699999999995</v>
      </c>
      <c r="O2084" s="36">
        <f t="shared" si="1068"/>
        <v>163.65199999999999</v>
      </c>
      <c r="P2084" s="36"/>
      <c r="Q2084" s="36">
        <f t="shared" si="1045"/>
        <v>950.529</v>
      </c>
      <c r="R2084" s="225"/>
      <c r="S2084" s="6"/>
      <c r="T2084" s="6"/>
      <c r="U2084" s="6"/>
      <c r="V2084" s="6"/>
      <c r="W2084" s="6"/>
      <c r="X2084" s="6"/>
    </row>
    <row r="2085" spans="1:24" s="5" customFormat="1" ht="25.5">
      <c r="A2085" s="496"/>
      <c r="B2085" s="480"/>
      <c r="C2085" s="480"/>
      <c r="D2085" s="480"/>
      <c r="E2085" s="480"/>
      <c r="F2085" s="543"/>
      <c r="G2085" s="543"/>
      <c r="H2085" s="543"/>
      <c r="I2085" s="226" t="s">
        <v>486</v>
      </c>
      <c r="J2085" s="496"/>
      <c r="K2085" s="221" t="s">
        <v>35</v>
      </c>
      <c r="L2085" s="35">
        <v>0</v>
      </c>
      <c r="M2085" s="35">
        <v>0</v>
      </c>
      <c r="N2085" s="35">
        <v>4.2939999999999996</v>
      </c>
      <c r="O2085" s="35">
        <v>87.682000000000002</v>
      </c>
      <c r="P2085" s="35"/>
      <c r="Q2085" s="36">
        <f t="shared" si="1045"/>
        <v>91.975999999999999</v>
      </c>
      <c r="R2085" s="225"/>
      <c r="S2085" s="6"/>
      <c r="T2085" s="6"/>
      <c r="U2085" s="6"/>
      <c r="V2085" s="6"/>
      <c r="W2085" s="6"/>
      <c r="X2085" s="6"/>
    </row>
    <row r="2086" spans="1:24" s="5" customFormat="1" ht="25.5">
      <c r="A2086" s="496"/>
      <c r="B2086" s="480"/>
      <c r="C2086" s="480"/>
      <c r="D2086" s="480"/>
      <c r="E2086" s="480"/>
      <c r="F2086" s="543"/>
      <c r="G2086" s="543"/>
      <c r="H2086" s="543"/>
      <c r="I2086" s="226" t="s">
        <v>487</v>
      </c>
      <c r="J2086" s="496"/>
      <c r="K2086" s="221" t="s">
        <v>48</v>
      </c>
      <c r="L2086" s="35">
        <v>0</v>
      </c>
      <c r="M2086" s="35">
        <v>0</v>
      </c>
      <c r="N2086" s="35">
        <v>782.58299999999997</v>
      </c>
      <c r="O2086" s="35">
        <v>75.97</v>
      </c>
      <c r="P2086" s="35"/>
      <c r="Q2086" s="36">
        <f t="shared" si="1045"/>
        <v>858.553</v>
      </c>
      <c r="R2086" s="225"/>
      <c r="S2086" s="6"/>
      <c r="T2086" s="6"/>
      <c r="U2086" s="6"/>
      <c r="V2086" s="6"/>
      <c r="W2086" s="6"/>
      <c r="X2086" s="6"/>
    </row>
    <row r="2087" spans="1:24" s="5" customFormat="1" ht="38.25">
      <c r="A2087" s="496"/>
      <c r="B2087" s="480"/>
      <c r="C2087" s="480"/>
      <c r="D2087" s="480"/>
      <c r="E2087" s="480"/>
      <c r="F2087" s="543"/>
      <c r="G2087" s="543"/>
      <c r="H2087" s="543"/>
      <c r="I2087" s="229" t="s">
        <v>34</v>
      </c>
      <c r="J2087" s="496"/>
      <c r="K2087" s="220" t="s">
        <v>41</v>
      </c>
      <c r="L2087" s="35">
        <v>0</v>
      </c>
      <c r="M2087" s="35">
        <v>0</v>
      </c>
      <c r="N2087" s="36">
        <v>85.83</v>
      </c>
      <c r="O2087" s="36">
        <v>0</v>
      </c>
      <c r="P2087" s="36"/>
      <c r="Q2087" s="36">
        <f t="shared" si="1045"/>
        <v>85.83</v>
      </c>
      <c r="R2087" s="225"/>
      <c r="S2087" s="6"/>
      <c r="T2087" s="6"/>
      <c r="U2087" s="6"/>
      <c r="V2087" s="6"/>
      <c r="W2087" s="6"/>
      <c r="X2087" s="6"/>
    </row>
    <row r="2088" spans="1:24" s="5" customFormat="1" ht="38.25">
      <c r="A2088" s="496"/>
      <c r="B2088" s="480"/>
      <c r="C2088" s="480"/>
      <c r="D2088" s="480"/>
      <c r="E2088" s="480"/>
      <c r="F2088" s="543"/>
      <c r="G2088" s="543"/>
      <c r="H2088" s="543"/>
      <c r="I2088" s="229" t="s">
        <v>160</v>
      </c>
      <c r="J2088" s="496"/>
      <c r="K2088" s="220" t="s">
        <v>42</v>
      </c>
      <c r="L2088" s="36">
        <f>L2089</f>
        <v>0</v>
      </c>
      <c r="M2088" s="36">
        <f t="shared" ref="M2088:O2088" si="1069">M2089</f>
        <v>0</v>
      </c>
      <c r="N2088" s="36">
        <f t="shared" si="1069"/>
        <v>17.574999999999999</v>
      </c>
      <c r="O2088" s="36">
        <f t="shared" si="1069"/>
        <v>9.407</v>
      </c>
      <c r="P2088" s="36"/>
      <c r="Q2088" s="36">
        <f t="shared" si="1045"/>
        <v>26.981999999999999</v>
      </c>
      <c r="R2088" s="225"/>
      <c r="S2088" s="6"/>
      <c r="T2088" s="6"/>
      <c r="U2088" s="6"/>
      <c r="V2088" s="6"/>
      <c r="W2088" s="6"/>
      <c r="X2088" s="6"/>
    </row>
    <row r="2089" spans="1:24" s="5" customFormat="1" ht="17.25" customHeight="1">
      <c r="A2089" s="496"/>
      <c r="B2089" s="480"/>
      <c r="C2089" s="480"/>
      <c r="D2089" s="480"/>
      <c r="E2089" s="480"/>
      <c r="F2089" s="543"/>
      <c r="G2089" s="543"/>
      <c r="H2089" s="543"/>
      <c r="I2089" s="231" t="s">
        <v>16</v>
      </c>
      <c r="J2089" s="496"/>
      <c r="K2089" s="221" t="s">
        <v>12</v>
      </c>
      <c r="L2089" s="35">
        <v>0</v>
      </c>
      <c r="M2089" s="35">
        <v>0</v>
      </c>
      <c r="N2089" s="35">
        <v>17.574999999999999</v>
      </c>
      <c r="O2089" s="35">
        <v>9.407</v>
      </c>
      <c r="P2089" s="35"/>
      <c r="Q2089" s="36">
        <f t="shared" si="1045"/>
        <v>26.981999999999999</v>
      </c>
      <c r="R2089" s="225"/>
      <c r="S2089" s="6"/>
      <c r="T2089" s="6"/>
      <c r="U2089" s="6"/>
      <c r="V2089" s="6"/>
      <c r="W2089" s="6"/>
      <c r="X2089" s="6"/>
    </row>
    <row r="2090" spans="1:24" s="5" customFormat="1" ht="35.25" customHeight="1">
      <c r="A2090" s="495">
        <v>28</v>
      </c>
      <c r="B2090" s="479" t="s">
        <v>501</v>
      </c>
      <c r="C2090" s="480"/>
      <c r="D2090" s="480"/>
      <c r="E2090" s="480"/>
      <c r="F2090" s="543"/>
      <c r="G2090" s="543"/>
      <c r="H2090" s="543"/>
      <c r="I2090" s="201" t="s">
        <v>13</v>
      </c>
      <c r="J2090" s="495">
        <v>458</v>
      </c>
      <c r="K2090" s="10"/>
      <c r="L2090" s="15">
        <f>L2091</f>
        <v>0</v>
      </c>
      <c r="M2090" s="15">
        <f t="shared" ref="M2090:O2091" si="1070">M2091</f>
        <v>0</v>
      </c>
      <c r="N2090" s="15">
        <f t="shared" si="1070"/>
        <v>493.18099999999998</v>
      </c>
      <c r="O2090" s="15">
        <f t="shared" si="1070"/>
        <v>465.09699999999998</v>
      </c>
      <c r="P2090" s="15"/>
      <c r="Q2090" s="15">
        <f>N2090+M2090+L2090+O2090</f>
        <v>958.27800000000002</v>
      </c>
      <c r="R2090" s="225"/>
      <c r="S2090" s="6"/>
      <c r="T2090" s="6"/>
      <c r="U2090" s="6"/>
      <c r="V2090" s="6"/>
      <c r="W2090" s="6"/>
      <c r="X2090" s="6"/>
    </row>
    <row r="2091" spans="1:24" s="5" customFormat="1" ht="35.25" customHeight="1">
      <c r="A2091" s="496"/>
      <c r="B2091" s="480"/>
      <c r="C2091" s="480"/>
      <c r="D2091" s="480"/>
      <c r="E2091" s="480"/>
      <c r="F2091" s="543"/>
      <c r="G2091" s="543"/>
      <c r="H2091" s="543"/>
      <c r="I2091" s="229" t="s">
        <v>81</v>
      </c>
      <c r="J2091" s="496"/>
      <c r="K2091" s="220" t="s">
        <v>56</v>
      </c>
      <c r="L2091" s="68">
        <f>L2092</f>
        <v>0</v>
      </c>
      <c r="M2091" s="68">
        <f t="shared" si="1070"/>
        <v>0</v>
      </c>
      <c r="N2091" s="68">
        <f t="shared" si="1070"/>
        <v>493.18099999999998</v>
      </c>
      <c r="O2091" s="68">
        <f t="shared" si="1070"/>
        <v>465.09699999999998</v>
      </c>
      <c r="P2091" s="68"/>
      <c r="Q2091" s="36">
        <f t="shared" ref="Q2091:Q2092" si="1071">N2091+M2091+L2091+O2091</f>
        <v>958.27800000000002</v>
      </c>
      <c r="R2091" s="225"/>
      <c r="S2091" s="6"/>
      <c r="T2091" s="6"/>
      <c r="U2091" s="6"/>
      <c r="V2091" s="6"/>
      <c r="W2091" s="6"/>
      <c r="X2091" s="6"/>
    </row>
    <row r="2092" spans="1:24" s="5" customFormat="1" ht="35.25" customHeight="1">
      <c r="A2092" s="498"/>
      <c r="B2092" s="481"/>
      <c r="C2092" s="480"/>
      <c r="D2092" s="480"/>
      <c r="E2092" s="480"/>
      <c r="F2092" s="543"/>
      <c r="G2092" s="543"/>
      <c r="H2092" s="543"/>
      <c r="I2092" s="226" t="s">
        <v>16</v>
      </c>
      <c r="J2092" s="496"/>
      <c r="K2092" s="221" t="s">
        <v>12</v>
      </c>
      <c r="L2092" s="35">
        <v>0</v>
      </c>
      <c r="M2092" s="227">
        <v>0</v>
      </c>
      <c r="N2092" s="227">
        <v>493.18099999999998</v>
      </c>
      <c r="O2092" s="227">
        <v>465.09699999999998</v>
      </c>
      <c r="P2092" s="227"/>
      <c r="Q2092" s="36">
        <f t="shared" si="1071"/>
        <v>958.27800000000002</v>
      </c>
      <c r="R2092" s="225"/>
      <c r="S2092" s="6"/>
      <c r="T2092" s="6"/>
      <c r="U2092" s="6"/>
      <c r="V2092" s="6"/>
      <c r="W2092" s="6"/>
      <c r="X2092" s="6"/>
    </row>
    <row r="2093" spans="1:24" s="5" customFormat="1" ht="12.75" customHeight="1">
      <c r="A2093" s="495">
        <v>29</v>
      </c>
      <c r="B2093" s="479" t="s">
        <v>502</v>
      </c>
      <c r="C2093" s="480"/>
      <c r="D2093" s="480"/>
      <c r="E2093" s="480"/>
      <c r="F2093" s="543"/>
      <c r="G2093" s="543"/>
      <c r="H2093" s="543"/>
      <c r="I2093" s="201" t="s">
        <v>13</v>
      </c>
      <c r="J2093" s="495">
        <v>463</v>
      </c>
      <c r="K2093" s="10"/>
      <c r="L2093" s="15">
        <f t="shared" ref="L2093:M2093" si="1072">L2094+L2099+L2101+L2103</f>
        <v>0</v>
      </c>
      <c r="M2093" s="15">
        <f t="shared" si="1072"/>
        <v>0</v>
      </c>
      <c r="N2093" s="15">
        <f>N2094+N2099+N2101+N2103</f>
        <v>91.796999999999997</v>
      </c>
      <c r="O2093" s="15">
        <f>O2094+O2097+O2101</f>
        <v>102.255</v>
      </c>
      <c r="P2093" s="15"/>
      <c r="Q2093" s="15">
        <f>N2093+M2093+L2093+O2093</f>
        <v>194.05199999999999</v>
      </c>
      <c r="R2093" s="225"/>
      <c r="S2093" s="6"/>
      <c r="T2093" s="6"/>
      <c r="U2093" s="6"/>
      <c r="V2093" s="6"/>
      <c r="W2093" s="6"/>
      <c r="X2093" s="6"/>
    </row>
    <row r="2094" spans="1:24" s="5" customFormat="1" ht="76.5">
      <c r="A2094" s="496"/>
      <c r="B2094" s="480"/>
      <c r="C2094" s="480"/>
      <c r="D2094" s="480"/>
      <c r="E2094" s="480"/>
      <c r="F2094" s="543"/>
      <c r="G2094" s="543"/>
      <c r="H2094" s="543"/>
      <c r="I2094" s="229" t="s">
        <v>64</v>
      </c>
      <c r="J2094" s="496"/>
      <c r="K2094" s="39" t="s">
        <v>10</v>
      </c>
      <c r="L2094" s="68">
        <f>L2095+L2096</f>
        <v>0</v>
      </c>
      <c r="M2094" s="68">
        <f t="shared" ref="M2094:O2094" si="1073">M2095+M2096</f>
        <v>0</v>
      </c>
      <c r="N2094" s="68">
        <f t="shared" si="1073"/>
        <v>46.787999999999997</v>
      </c>
      <c r="O2094" s="68">
        <f t="shared" si="1073"/>
        <v>33.003</v>
      </c>
      <c r="P2094" s="68"/>
      <c r="Q2094" s="36">
        <f>N2094+M2094+L2094+O2094</f>
        <v>79.790999999999997</v>
      </c>
      <c r="R2094" s="225"/>
      <c r="S2094" s="6"/>
      <c r="T2094" s="6"/>
      <c r="U2094" s="6"/>
      <c r="V2094" s="6"/>
      <c r="W2094" s="6"/>
      <c r="X2094" s="6"/>
    </row>
    <row r="2095" spans="1:24" s="5" customFormat="1" ht="21" customHeight="1">
      <c r="A2095" s="496"/>
      <c r="B2095" s="480"/>
      <c r="C2095" s="480"/>
      <c r="D2095" s="480"/>
      <c r="E2095" s="480"/>
      <c r="F2095" s="543"/>
      <c r="G2095" s="543"/>
      <c r="H2095" s="543"/>
      <c r="I2095" s="226" t="s">
        <v>114</v>
      </c>
      <c r="J2095" s="496"/>
      <c r="K2095" s="221" t="s">
        <v>11</v>
      </c>
      <c r="L2095" s="227">
        <v>0</v>
      </c>
      <c r="M2095" s="227">
        <v>0</v>
      </c>
      <c r="N2095" s="227">
        <v>0</v>
      </c>
      <c r="O2095" s="227">
        <v>9.1999999999999998E-2</v>
      </c>
      <c r="P2095" s="227"/>
      <c r="Q2095" s="36">
        <f t="shared" ref="Q2095:Q2103" si="1074">N2095+M2095+L2095+O2095</f>
        <v>9.1999999999999998E-2</v>
      </c>
      <c r="R2095" s="225"/>
      <c r="S2095" s="6"/>
      <c r="T2095" s="6"/>
      <c r="U2095" s="6"/>
      <c r="V2095" s="6"/>
      <c r="W2095" s="6"/>
      <c r="X2095" s="6"/>
    </row>
    <row r="2096" spans="1:24" s="5" customFormat="1">
      <c r="A2096" s="496"/>
      <c r="B2096" s="480"/>
      <c r="C2096" s="480"/>
      <c r="D2096" s="480"/>
      <c r="E2096" s="480"/>
      <c r="F2096" s="543"/>
      <c r="G2096" s="543"/>
      <c r="H2096" s="543"/>
      <c r="I2096" s="226" t="s">
        <v>16</v>
      </c>
      <c r="J2096" s="496"/>
      <c r="K2096" s="169" t="s">
        <v>12</v>
      </c>
      <c r="L2096" s="227">
        <v>0</v>
      </c>
      <c r="M2096" s="227">
        <v>0</v>
      </c>
      <c r="N2096" s="227">
        <v>46.787999999999997</v>
      </c>
      <c r="O2096" s="227">
        <v>32.911000000000001</v>
      </c>
      <c r="P2096" s="227"/>
      <c r="Q2096" s="36">
        <f t="shared" si="1074"/>
        <v>79.698999999999998</v>
      </c>
      <c r="R2096" s="225"/>
      <c r="S2096" s="6"/>
      <c r="T2096" s="6"/>
      <c r="U2096" s="6"/>
      <c r="V2096" s="6"/>
      <c r="W2096" s="6"/>
      <c r="X2096" s="6"/>
    </row>
    <row r="2097" spans="1:24" s="5" customFormat="1" ht="25.5">
      <c r="A2097" s="496"/>
      <c r="B2097" s="480"/>
      <c r="C2097" s="480"/>
      <c r="D2097" s="480"/>
      <c r="E2097" s="480"/>
      <c r="F2097" s="543"/>
      <c r="G2097" s="543"/>
      <c r="H2097" s="543"/>
      <c r="I2097" s="229" t="s">
        <v>503</v>
      </c>
      <c r="J2097" s="496"/>
      <c r="K2097" s="39" t="s">
        <v>43</v>
      </c>
      <c r="L2097" s="68">
        <f>L2098</f>
        <v>0</v>
      </c>
      <c r="M2097" s="68">
        <f t="shared" ref="M2097:O2097" si="1075">M2098</f>
        <v>0</v>
      </c>
      <c r="N2097" s="68">
        <f t="shared" si="1075"/>
        <v>0</v>
      </c>
      <c r="O2097" s="68">
        <f t="shared" si="1075"/>
        <v>5</v>
      </c>
      <c r="P2097" s="68"/>
      <c r="Q2097" s="36">
        <f t="shared" si="1074"/>
        <v>5</v>
      </c>
      <c r="R2097" s="225"/>
      <c r="S2097" s="6"/>
      <c r="T2097" s="6"/>
      <c r="U2097" s="6"/>
      <c r="V2097" s="6"/>
      <c r="W2097" s="6"/>
      <c r="X2097" s="6"/>
    </row>
    <row r="2098" spans="1:24" s="5" customFormat="1">
      <c r="A2098" s="496"/>
      <c r="B2098" s="480"/>
      <c r="C2098" s="480"/>
      <c r="D2098" s="480"/>
      <c r="E2098" s="480"/>
      <c r="F2098" s="543"/>
      <c r="G2098" s="543"/>
      <c r="H2098" s="543"/>
      <c r="I2098" s="226" t="s">
        <v>16</v>
      </c>
      <c r="J2098" s="496"/>
      <c r="K2098" s="169" t="s">
        <v>12</v>
      </c>
      <c r="L2098" s="227">
        <v>0</v>
      </c>
      <c r="M2098" s="227">
        <v>0</v>
      </c>
      <c r="N2098" s="227">
        <v>0</v>
      </c>
      <c r="O2098" s="227">
        <v>5</v>
      </c>
      <c r="P2098" s="227"/>
      <c r="Q2098" s="36">
        <f t="shared" si="1074"/>
        <v>5</v>
      </c>
      <c r="R2098" s="225"/>
      <c r="S2098" s="6"/>
      <c r="T2098" s="6"/>
      <c r="U2098" s="6"/>
      <c r="V2098" s="6"/>
      <c r="W2098" s="6"/>
      <c r="X2098" s="6"/>
    </row>
    <row r="2099" spans="1:24" s="5" customFormat="1" ht="25.5">
      <c r="A2099" s="496"/>
      <c r="B2099" s="480"/>
      <c r="C2099" s="480"/>
      <c r="D2099" s="480"/>
      <c r="E2099" s="480"/>
      <c r="F2099" s="543"/>
      <c r="G2099" s="543"/>
      <c r="H2099" s="543"/>
      <c r="I2099" s="229" t="s">
        <v>25</v>
      </c>
      <c r="J2099" s="496"/>
      <c r="K2099" s="39" t="s">
        <v>39</v>
      </c>
      <c r="L2099" s="68">
        <f>L2100</f>
        <v>0</v>
      </c>
      <c r="M2099" s="68">
        <f t="shared" ref="M2099:O2099" si="1076">M2100</f>
        <v>0</v>
      </c>
      <c r="N2099" s="68">
        <f t="shared" si="1076"/>
        <v>0.8</v>
      </c>
      <c r="O2099" s="68">
        <f t="shared" si="1076"/>
        <v>0</v>
      </c>
      <c r="P2099" s="68"/>
      <c r="Q2099" s="36">
        <f t="shared" si="1074"/>
        <v>0.8</v>
      </c>
      <c r="R2099" s="225"/>
      <c r="S2099" s="6"/>
      <c r="T2099" s="6"/>
      <c r="U2099" s="6"/>
      <c r="V2099" s="6"/>
      <c r="W2099" s="6"/>
      <c r="X2099" s="6"/>
    </row>
    <row r="2100" spans="1:24" s="5" customFormat="1">
      <c r="A2100" s="496"/>
      <c r="B2100" s="480"/>
      <c r="C2100" s="480"/>
      <c r="D2100" s="480"/>
      <c r="E2100" s="480"/>
      <c r="F2100" s="543"/>
      <c r="G2100" s="543"/>
      <c r="H2100" s="543"/>
      <c r="I2100" s="226" t="s">
        <v>16</v>
      </c>
      <c r="J2100" s="496"/>
      <c r="K2100" s="169" t="s">
        <v>12</v>
      </c>
      <c r="L2100" s="227">
        <v>0</v>
      </c>
      <c r="M2100" s="227">
        <v>0</v>
      </c>
      <c r="N2100" s="227">
        <v>0.8</v>
      </c>
      <c r="O2100" s="227">
        <v>0</v>
      </c>
      <c r="P2100" s="227"/>
      <c r="Q2100" s="36">
        <f t="shared" si="1074"/>
        <v>0.8</v>
      </c>
      <c r="R2100" s="225"/>
      <c r="S2100" s="6"/>
      <c r="T2100" s="6"/>
      <c r="U2100" s="6"/>
      <c r="V2100" s="6"/>
      <c r="W2100" s="6"/>
      <c r="X2100" s="6"/>
    </row>
    <row r="2101" spans="1:24" s="5" customFormat="1" ht="25.5">
      <c r="A2101" s="496"/>
      <c r="B2101" s="480"/>
      <c r="C2101" s="480"/>
      <c r="D2101" s="480"/>
      <c r="E2101" s="480"/>
      <c r="F2101" s="543"/>
      <c r="G2101" s="543"/>
      <c r="H2101" s="543"/>
      <c r="I2101" s="38" t="s">
        <v>504</v>
      </c>
      <c r="J2101" s="496"/>
      <c r="K2101" s="39" t="s">
        <v>52</v>
      </c>
      <c r="L2101" s="68">
        <f>L2102+L2103</f>
        <v>0</v>
      </c>
      <c r="M2101" s="68">
        <f t="shared" ref="M2101:O2101" si="1077">M2102+M2103</f>
        <v>0</v>
      </c>
      <c r="N2101" s="68">
        <f t="shared" si="1077"/>
        <v>44.209000000000003</v>
      </c>
      <c r="O2101" s="68">
        <f t="shared" si="1077"/>
        <v>64.251999999999995</v>
      </c>
      <c r="P2101" s="68"/>
      <c r="Q2101" s="36">
        <f t="shared" si="1074"/>
        <v>108.461</v>
      </c>
      <c r="R2101" s="225"/>
      <c r="S2101" s="6"/>
      <c r="T2101" s="6"/>
      <c r="U2101" s="6"/>
      <c r="V2101" s="6"/>
      <c r="W2101" s="6"/>
      <c r="X2101" s="6"/>
    </row>
    <row r="2102" spans="1:24" s="5" customFormat="1">
      <c r="A2102" s="496"/>
      <c r="B2102" s="480"/>
      <c r="C2102" s="480"/>
      <c r="D2102" s="480"/>
      <c r="E2102" s="480"/>
      <c r="F2102" s="543"/>
      <c r="G2102" s="543"/>
      <c r="H2102" s="543"/>
      <c r="I2102" s="226" t="s">
        <v>16</v>
      </c>
      <c r="J2102" s="496"/>
      <c r="K2102" s="169" t="s">
        <v>12</v>
      </c>
      <c r="L2102" s="227">
        <v>0</v>
      </c>
      <c r="M2102" s="227">
        <v>0</v>
      </c>
      <c r="N2102" s="227">
        <v>44.209000000000003</v>
      </c>
      <c r="O2102" s="227">
        <v>54.158999999999999</v>
      </c>
      <c r="P2102" s="227"/>
      <c r="Q2102" s="36">
        <f t="shared" si="1074"/>
        <v>98.367999999999995</v>
      </c>
      <c r="R2102" s="225"/>
      <c r="S2102" s="6"/>
      <c r="T2102" s="6"/>
      <c r="U2102" s="6"/>
      <c r="V2102" s="6"/>
      <c r="W2102" s="6"/>
      <c r="X2102" s="6"/>
    </row>
    <row r="2103" spans="1:24" s="5" customFormat="1" ht="25.5">
      <c r="A2103" s="498"/>
      <c r="B2103" s="481"/>
      <c r="C2103" s="480"/>
      <c r="D2103" s="480"/>
      <c r="E2103" s="480"/>
      <c r="F2103" s="543"/>
      <c r="G2103" s="543"/>
      <c r="H2103" s="543"/>
      <c r="I2103" s="226" t="s">
        <v>29</v>
      </c>
      <c r="J2103" s="496"/>
      <c r="K2103" s="221" t="s">
        <v>35</v>
      </c>
      <c r="L2103" s="227">
        <v>0</v>
      </c>
      <c r="M2103" s="227">
        <v>0</v>
      </c>
      <c r="N2103" s="227">
        <v>0</v>
      </c>
      <c r="O2103" s="227">
        <v>10.093</v>
      </c>
      <c r="P2103" s="227"/>
      <c r="Q2103" s="36">
        <f t="shared" si="1074"/>
        <v>10.093</v>
      </c>
      <c r="R2103" s="225"/>
      <c r="S2103" s="6"/>
      <c r="T2103" s="6"/>
      <c r="U2103" s="6"/>
      <c r="V2103" s="6"/>
      <c r="W2103" s="6"/>
      <c r="X2103" s="6"/>
    </row>
    <row r="2104" spans="1:24" s="5" customFormat="1" ht="12.75" customHeight="1">
      <c r="A2104" s="495">
        <v>30</v>
      </c>
      <c r="B2104" s="479" t="s">
        <v>513</v>
      </c>
      <c r="C2104" s="480"/>
      <c r="D2104" s="480"/>
      <c r="E2104" s="480"/>
      <c r="F2104" s="543"/>
      <c r="G2104" s="543"/>
      <c r="H2104" s="543"/>
      <c r="I2104" s="201" t="s">
        <v>13</v>
      </c>
      <c r="J2104" s="495">
        <v>472</v>
      </c>
      <c r="K2104" s="98"/>
      <c r="L2104" s="15">
        <f>L2105+L2108+L2110+L2115+L2117+L2120+L2122+L2125+L2127+L2130</f>
        <v>0</v>
      </c>
      <c r="M2104" s="15">
        <f t="shared" ref="M2104:O2104" si="1078">M2105+M2108+M2110+M2115+M2117+M2120+M2122+M2125+M2127+M2130</f>
        <v>0</v>
      </c>
      <c r="N2104" s="15">
        <f t="shared" si="1078"/>
        <v>1853.6849999999999</v>
      </c>
      <c r="O2104" s="15">
        <f t="shared" si="1078"/>
        <v>10350.559000000001</v>
      </c>
      <c r="P2104" s="15"/>
      <c r="Q2104" s="15">
        <f t="shared" ref="Q2104:Q2136" si="1079">N2104+M2104+L2104+O2104</f>
        <v>12204.244000000001</v>
      </c>
      <c r="R2104" s="225"/>
      <c r="S2104" s="6"/>
      <c r="T2104" s="6"/>
      <c r="U2104" s="6"/>
      <c r="V2104" s="6"/>
      <c r="W2104" s="6"/>
      <c r="X2104" s="6"/>
    </row>
    <row r="2105" spans="1:24" s="5" customFormat="1" ht="51">
      <c r="A2105" s="496"/>
      <c r="B2105" s="480"/>
      <c r="C2105" s="480"/>
      <c r="D2105" s="480"/>
      <c r="E2105" s="480"/>
      <c r="F2105" s="543"/>
      <c r="G2105" s="543"/>
      <c r="H2105" s="543"/>
      <c r="I2105" s="229" t="s">
        <v>113</v>
      </c>
      <c r="J2105" s="496"/>
      <c r="K2105" s="220" t="s">
        <v>10</v>
      </c>
      <c r="L2105" s="36">
        <f>L2106+L2107</f>
        <v>0</v>
      </c>
      <c r="M2105" s="36">
        <f t="shared" ref="M2105:O2105" si="1080">M2106+M2107</f>
        <v>0</v>
      </c>
      <c r="N2105" s="36">
        <f t="shared" si="1080"/>
        <v>42.582000000000001</v>
      </c>
      <c r="O2105" s="36">
        <f t="shared" si="1080"/>
        <v>49.728000000000002</v>
      </c>
      <c r="P2105" s="36"/>
      <c r="Q2105" s="36">
        <f t="shared" si="1079"/>
        <v>92.31</v>
      </c>
      <c r="R2105" s="225"/>
      <c r="S2105" s="6"/>
      <c r="T2105" s="6"/>
      <c r="U2105" s="6"/>
      <c r="V2105" s="6"/>
      <c r="W2105" s="6"/>
      <c r="X2105" s="6"/>
    </row>
    <row r="2106" spans="1:24" s="5" customFormat="1" ht="25.5">
      <c r="A2106" s="496"/>
      <c r="B2106" s="480"/>
      <c r="C2106" s="480"/>
      <c r="D2106" s="480"/>
      <c r="E2106" s="480"/>
      <c r="F2106" s="543"/>
      <c r="G2106" s="543"/>
      <c r="H2106" s="543"/>
      <c r="I2106" s="226" t="s">
        <v>114</v>
      </c>
      <c r="J2106" s="496"/>
      <c r="K2106" s="221" t="s">
        <v>11</v>
      </c>
      <c r="L2106" s="35">
        <v>0</v>
      </c>
      <c r="M2106" s="35">
        <v>0</v>
      </c>
      <c r="N2106" s="35">
        <v>0</v>
      </c>
      <c r="O2106" s="227">
        <v>0.09</v>
      </c>
      <c r="P2106" s="227"/>
      <c r="Q2106" s="36">
        <f t="shared" ref="Q2106" si="1081">N2106+M2106+L2106+O2106</f>
        <v>0.09</v>
      </c>
      <c r="R2106" s="225"/>
      <c r="S2106" s="6"/>
      <c r="T2106" s="6"/>
      <c r="U2106" s="6"/>
      <c r="V2106" s="6"/>
      <c r="W2106" s="6"/>
      <c r="X2106" s="6"/>
    </row>
    <row r="2107" spans="1:24" s="5" customFormat="1">
      <c r="A2107" s="496"/>
      <c r="B2107" s="480"/>
      <c r="C2107" s="480"/>
      <c r="D2107" s="480"/>
      <c r="E2107" s="480"/>
      <c r="F2107" s="543"/>
      <c r="G2107" s="543"/>
      <c r="H2107" s="543"/>
      <c r="I2107" s="231" t="s">
        <v>16</v>
      </c>
      <c r="J2107" s="496"/>
      <c r="K2107" s="221" t="s">
        <v>12</v>
      </c>
      <c r="L2107" s="35">
        <v>0</v>
      </c>
      <c r="M2107" s="35">
        <v>0</v>
      </c>
      <c r="N2107" s="35">
        <v>42.582000000000001</v>
      </c>
      <c r="O2107" s="227">
        <v>49.637999999999998</v>
      </c>
      <c r="P2107" s="227"/>
      <c r="Q2107" s="36">
        <f t="shared" si="1079"/>
        <v>92.22</v>
      </c>
      <c r="R2107" s="225"/>
      <c r="S2107" s="6"/>
      <c r="T2107" s="6"/>
      <c r="U2107" s="6"/>
      <c r="V2107" s="6"/>
      <c r="W2107" s="6"/>
      <c r="X2107" s="6"/>
    </row>
    <row r="2108" spans="1:24" s="5" customFormat="1" ht="38.25">
      <c r="A2108" s="496"/>
      <c r="B2108" s="480"/>
      <c r="C2108" s="480"/>
      <c r="D2108" s="480"/>
      <c r="E2108" s="480"/>
      <c r="F2108" s="543"/>
      <c r="G2108" s="543"/>
      <c r="H2108" s="543"/>
      <c r="I2108" s="229" t="s">
        <v>400</v>
      </c>
      <c r="J2108" s="496"/>
      <c r="K2108" s="220" t="s">
        <v>26</v>
      </c>
      <c r="L2108" s="36">
        <f>L2109</f>
        <v>0</v>
      </c>
      <c r="M2108" s="36">
        <f t="shared" ref="M2108:O2108" si="1082">M2109</f>
        <v>0</v>
      </c>
      <c r="N2108" s="36">
        <f t="shared" si="1082"/>
        <v>60</v>
      </c>
      <c r="O2108" s="36">
        <f t="shared" si="1082"/>
        <v>1050</v>
      </c>
      <c r="P2108" s="36"/>
      <c r="Q2108" s="36">
        <f t="shared" si="1079"/>
        <v>1110</v>
      </c>
      <c r="R2108" s="225"/>
      <c r="S2108" s="6"/>
      <c r="T2108" s="6"/>
      <c r="U2108" s="6"/>
      <c r="V2108" s="6"/>
      <c r="W2108" s="6"/>
      <c r="X2108" s="6"/>
    </row>
    <row r="2109" spans="1:24" s="5" customFormat="1" ht="25.5">
      <c r="A2109" s="496"/>
      <c r="B2109" s="480"/>
      <c r="C2109" s="480"/>
      <c r="D2109" s="480"/>
      <c r="E2109" s="480"/>
      <c r="F2109" s="543"/>
      <c r="G2109" s="543"/>
      <c r="H2109" s="543"/>
      <c r="I2109" s="226" t="s">
        <v>29</v>
      </c>
      <c r="J2109" s="496"/>
      <c r="K2109" s="221" t="s">
        <v>35</v>
      </c>
      <c r="L2109" s="35">
        <v>0</v>
      </c>
      <c r="M2109" s="35">
        <v>0</v>
      </c>
      <c r="N2109" s="35">
        <v>60</v>
      </c>
      <c r="O2109" s="227">
        <v>1050</v>
      </c>
      <c r="P2109" s="227"/>
      <c r="Q2109" s="36">
        <f t="shared" si="1079"/>
        <v>1110</v>
      </c>
      <c r="R2109" s="225"/>
      <c r="S2109" s="6"/>
      <c r="T2109" s="6"/>
      <c r="U2109" s="6"/>
      <c r="V2109" s="6"/>
      <c r="W2109" s="6"/>
      <c r="X2109" s="6"/>
    </row>
    <row r="2110" spans="1:24" s="5" customFormat="1" ht="38.25">
      <c r="A2110" s="496"/>
      <c r="B2110" s="480"/>
      <c r="C2110" s="480"/>
      <c r="D2110" s="480"/>
      <c r="E2110" s="480"/>
      <c r="F2110" s="543"/>
      <c r="G2110" s="543"/>
      <c r="H2110" s="543"/>
      <c r="I2110" s="229" t="s">
        <v>360</v>
      </c>
      <c r="J2110" s="496"/>
      <c r="K2110" s="220" t="s">
        <v>43</v>
      </c>
      <c r="L2110" s="36">
        <f>L2111+L2112+L2113+L2114</f>
        <v>0</v>
      </c>
      <c r="M2110" s="36">
        <f t="shared" ref="M2110:O2110" si="1083">M2111+M2112+M2113+M2114</f>
        <v>0</v>
      </c>
      <c r="N2110" s="36">
        <f t="shared" si="1083"/>
        <v>461.00200000000007</v>
      </c>
      <c r="O2110" s="36">
        <f t="shared" si="1083"/>
        <v>6176.4780000000001</v>
      </c>
      <c r="P2110" s="36"/>
      <c r="Q2110" s="36">
        <f t="shared" si="1079"/>
        <v>6637.4800000000005</v>
      </c>
      <c r="R2110" s="225"/>
      <c r="S2110" s="6"/>
      <c r="T2110" s="6"/>
      <c r="U2110" s="6"/>
      <c r="V2110" s="6"/>
      <c r="W2110" s="6"/>
      <c r="X2110" s="6"/>
    </row>
    <row r="2111" spans="1:24" s="5" customFormat="1" ht="25.5">
      <c r="A2111" s="496"/>
      <c r="B2111" s="480"/>
      <c r="C2111" s="480"/>
      <c r="D2111" s="480"/>
      <c r="E2111" s="480"/>
      <c r="F2111" s="543"/>
      <c r="G2111" s="543"/>
      <c r="H2111" s="543"/>
      <c r="I2111" s="226" t="s">
        <v>114</v>
      </c>
      <c r="J2111" s="496"/>
      <c r="K2111" s="221" t="s">
        <v>11</v>
      </c>
      <c r="L2111" s="35">
        <v>0</v>
      </c>
      <c r="M2111" s="35">
        <v>0</v>
      </c>
      <c r="N2111" s="35">
        <v>313.52800000000002</v>
      </c>
      <c r="O2111" s="227">
        <v>0</v>
      </c>
      <c r="P2111" s="227"/>
      <c r="Q2111" s="36">
        <f t="shared" si="1079"/>
        <v>313.52800000000002</v>
      </c>
      <c r="R2111" s="225"/>
      <c r="S2111" s="6"/>
      <c r="T2111" s="6"/>
      <c r="U2111" s="6"/>
      <c r="V2111" s="6"/>
      <c r="W2111" s="6"/>
      <c r="X2111" s="6"/>
    </row>
    <row r="2112" spans="1:24" s="5" customFormat="1">
      <c r="A2112" s="496"/>
      <c r="B2112" s="480"/>
      <c r="C2112" s="480"/>
      <c r="D2112" s="480"/>
      <c r="E2112" s="480"/>
      <c r="F2112" s="543"/>
      <c r="G2112" s="543"/>
      <c r="H2112" s="543"/>
      <c r="I2112" s="231" t="s">
        <v>16</v>
      </c>
      <c r="J2112" s="496"/>
      <c r="K2112" s="221" t="s">
        <v>12</v>
      </c>
      <c r="L2112" s="35">
        <v>0</v>
      </c>
      <c r="M2112" s="35">
        <v>0</v>
      </c>
      <c r="N2112" s="35">
        <v>20.885999999999999</v>
      </c>
      <c r="O2112" s="227">
        <v>15.920999999999999</v>
      </c>
      <c r="P2112" s="227"/>
      <c r="Q2112" s="36">
        <f t="shared" si="1079"/>
        <v>36.807000000000002</v>
      </c>
      <c r="R2112" s="225"/>
      <c r="S2112" s="6"/>
      <c r="T2112" s="6"/>
      <c r="U2112" s="6"/>
      <c r="V2112" s="6"/>
      <c r="W2112" s="6"/>
      <c r="X2112" s="6"/>
    </row>
    <row r="2113" spans="1:24" s="5" customFormat="1" ht="25.5">
      <c r="A2113" s="496"/>
      <c r="B2113" s="480"/>
      <c r="C2113" s="480"/>
      <c r="D2113" s="480"/>
      <c r="E2113" s="480"/>
      <c r="F2113" s="543"/>
      <c r="G2113" s="543"/>
      <c r="H2113" s="543"/>
      <c r="I2113" s="226" t="s">
        <v>29</v>
      </c>
      <c r="J2113" s="496"/>
      <c r="K2113" s="221" t="s">
        <v>35</v>
      </c>
      <c r="L2113" s="35">
        <v>0</v>
      </c>
      <c r="M2113" s="35">
        <v>0</v>
      </c>
      <c r="N2113" s="35">
        <v>126.58799999999999</v>
      </c>
      <c r="O2113" s="227">
        <v>1194.1030000000001</v>
      </c>
      <c r="P2113" s="227"/>
      <c r="Q2113" s="36">
        <f t="shared" si="1079"/>
        <v>1320.691</v>
      </c>
      <c r="R2113" s="225"/>
      <c r="S2113" s="6"/>
      <c r="T2113" s="6"/>
      <c r="U2113" s="6"/>
      <c r="V2113" s="6"/>
      <c r="W2113" s="6"/>
      <c r="X2113" s="6"/>
    </row>
    <row r="2114" spans="1:24" s="5" customFormat="1" ht="38.25">
      <c r="A2114" s="496"/>
      <c r="B2114" s="480"/>
      <c r="C2114" s="480"/>
      <c r="D2114" s="480"/>
      <c r="E2114" s="480"/>
      <c r="F2114" s="543"/>
      <c r="G2114" s="543"/>
      <c r="H2114" s="543"/>
      <c r="I2114" s="235" t="s">
        <v>54</v>
      </c>
      <c r="J2114" s="496"/>
      <c r="K2114" s="221" t="s">
        <v>48</v>
      </c>
      <c r="L2114" s="35">
        <v>0</v>
      </c>
      <c r="M2114" s="35">
        <v>0</v>
      </c>
      <c r="N2114" s="35">
        <v>0</v>
      </c>
      <c r="O2114" s="227">
        <v>4966.4539999999997</v>
      </c>
      <c r="P2114" s="227"/>
      <c r="Q2114" s="36">
        <f t="shared" si="1079"/>
        <v>4966.4539999999997</v>
      </c>
      <c r="R2114" s="225"/>
      <c r="S2114" s="6"/>
      <c r="T2114" s="6"/>
      <c r="U2114" s="6"/>
      <c r="V2114" s="6"/>
      <c r="W2114" s="6"/>
      <c r="X2114" s="6"/>
    </row>
    <row r="2115" spans="1:24" s="5" customFormat="1">
      <c r="A2115" s="496"/>
      <c r="B2115" s="480"/>
      <c r="C2115" s="480"/>
      <c r="D2115" s="480"/>
      <c r="E2115" s="480"/>
      <c r="F2115" s="543"/>
      <c r="G2115" s="543"/>
      <c r="H2115" s="543"/>
      <c r="I2115" s="229" t="s">
        <v>115</v>
      </c>
      <c r="J2115" s="496"/>
      <c r="K2115" s="220" t="s">
        <v>44</v>
      </c>
      <c r="L2115" s="36">
        <f>L2116</f>
        <v>0</v>
      </c>
      <c r="M2115" s="36">
        <f t="shared" ref="M2115:O2115" si="1084">M2116</f>
        <v>0</v>
      </c>
      <c r="N2115" s="36">
        <f t="shared" si="1084"/>
        <v>1E-3</v>
      </c>
      <c r="O2115" s="36">
        <f t="shared" si="1084"/>
        <v>5</v>
      </c>
      <c r="P2115" s="36"/>
      <c r="Q2115" s="36">
        <f t="shared" si="1079"/>
        <v>5.0010000000000003</v>
      </c>
      <c r="R2115" s="225"/>
      <c r="S2115" s="6"/>
      <c r="T2115" s="6"/>
      <c r="U2115" s="6"/>
      <c r="V2115" s="6"/>
      <c r="W2115" s="6"/>
      <c r="X2115" s="6"/>
    </row>
    <row r="2116" spans="1:24" s="5" customFormat="1">
      <c r="A2116" s="496"/>
      <c r="B2116" s="480"/>
      <c r="C2116" s="480"/>
      <c r="D2116" s="480"/>
      <c r="E2116" s="480"/>
      <c r="F2116" s="543"/>
      <c r="G2116" s="543"/>
      <c r="H2116" s="543"/>
      <c r="I2116" s="231" t="s">
        <v>16</v>
      </c>
      <c r="J2116" s="496"/>
      <c r="K2116" s="221" t="s">
        <v>12</v>
      </c>
      <c r="L2116" s="35">
        <v>0</v>
      </c>
      <c r="M2116" s="227">
        <v>0</v>
      </c>
      <c r="N2116" s="35">
        <v>1E-3</v>
      </c>
      <c r="O2116" s="227">
        <v>5</v>
      </c>
      <c r="P2116" s="227"/>
      <c r="Q2116" s="36">
        <f t="shared" si="1079"/>
        <v>5.0010000000000003</v>
      </c>
      <c r="R2116" s="225"/>
      <c r="S2116" s="6"/>
      <c r="T2116" s="6"/>
      <c r="U2116" s="6"/>
      <c r="V2116" s="6"/>
      <c r="W2116" s="6"/>
      <c r="X2116" s="6"/>
    </row>
    <row r="2117" spans="1:24" s="5" customFormat="1" ht="25.5">
      <c r="A2117" s="496"/>
      <c r="B2117" s="480"/>
      <c r="C2117" s="480"/>
      <c r="D2117" s="480"/>
      <c r="E2117" s="480"/>
      <c r="F2117" s="543"/>
      <c r="G2117" s="543"/>
      <c r="H2117" s="543"/>
      <c r="I2117" s="229" t="s">
        <v>528</v>
      </c>
      <c r="J2117" s="496"/>
      <c r="K2117" s="220" t="s">
        <v>61</v>
      </c>
      <c r="L2117" s="36">
        <f>L2118+L2119</f>
        <v>0</v>
      </c>
      <c r="M2117" s="36">
        <f t="shared" ref="M2117:O2117" si="1085">M2118+M2119</f>
        <v>0</v>
      </c>
      <c r="N2117" s="36">
        <f t="shared" si="1085"/>
        <v>200</v>
      </c>
      <c r="O2117" s="36">
        <f t="shared" si="1085"/>
        <v>810.721</v>
      </c>
      <c r="P2117" s="36"/>
      <c r="Q2117" s="36">
        <f t="shared" si="1079"/>
        <v>1010.721</v>
      </c>
      <c r="R2117" s="225"/>
      <c r="S2117" s="6"/>
      <c r="T2117" s="6"/>
      <c r="U2117" s="6"/>
      <c r="V2117" s="6"/>
      <c r="W2117" s="6"/>
      <c r="X2117" s="6"/>
    </row>
    <row r="2118" spans="1:24" s="5" customFormat="1" ht="25.5">
      <c r="A2118" s="496"/>
      <c r="B2118" s="480"/>
      <c r="C2118" s="480"/>
      <c r="D2118" s="480"/>
      <c r="E2118" s="480"/>
      <c r="F2118" s="543"/>
      <c r="G2118" s="543"/>
      <c r="H2118" s="543"/>
      <c r="I2118" s="226" t="s">
        <v>114</v>
      </c>
      <c r="J2118" s="496"/>
      <c r="K2118" s="221" t="s">
        <v>11</v>
      </c>
      <c r="L2118" s="227">
        <v>0</v>
      </c>
      <c r="M2118" s="227">
        <v>0</v>
      </c>
      <c r="N2118" s="35">
        <v>200</v>
      </c>
      <c r="O2118" s="227">
        <v>0</v>
      </c>
      <c r="P2118" s="227"/>
      <c r="Q2118" s="36">
        <f t="shared" si="1079"/>
        <v>200</v>
      </c>
      <c r="R2118" s="225"/>
      <c r="S2118" s="6"/>
      <c r="T2118" s="6"/>
      <c r="U2118" s="6"/>
      <c r="V2118" s="6"/>
      <c r="W2118" s="6"/>
      <c r="X2118" s="6"/>
    </row>
    <row r="2119" spans="1:24" s="5" customFormat="1" ht="38.25">
      <c r="A2119" s="496"/>
      <c r="B2119" s="480"/>
      <c r="C2119" s="480"/>
      <c r="D2119" s="480"/>
      <c r="E2119" s="480"/>
      <c r="F2119" s="543"/>
      <c r="G2119" s="543"/>
      <c r="H2119" s="543"/>
      <c r="I2119" s="235" t="s">
        <v>54</v>
      </c>
      <c r="J2119" s="496"/>
      <c r="K2119" s="221" t="s">
        <v>48</v>
      </c>
      <c r="L2119" s="227">
        <v>0</v>
      </c>
      <c r="M2119" s="227">
        <v>0</v>
      </c>
      <c r="N2119" s="35">
        <v>0</v>
      </c>
      <c r="O2119" s="227">
        <v>810.721</v>
      </c>
      <c r="P2119" s="227"/>
      <c r="Q2119" s="36">
        <f t="shared" si="1079"/>
        <v>810.721</v>
      </c>
      <c r="R2119" s="225"/>
      <c r="S2119" s="6"/>
      <c r="T2119" s="6"/>
      <c r="U2119" s="6"/>
      <c r="V2119" s="6"/>
      <c r="W2119" s="6"/>
      <c r="X2119" s="6"/>
    </row>
    <row r="2120" spans="1:24" s="5" customFormat="1">
      <c r="A2120" s="496"/>
      <c r="B2120" s="480"/>
      <c r="C2120" s="480"/>
      <c r="D2120" s="480"/>
      <c r="E2120" s="480"/>
      <c r="F2120" s="543"/>
      <c r="G2120" s="543"/>
      <c r="H2120" s="543"/>
      <c r="I2120" s="252" t="s">
        <v>146</v>
      </c>
      <c r="J2120" s="496"/>
      <c r="K2120" s="220" t="s">
        <v>11</v>
      </c>
      <c r="L2120" s="36">
        <f>L2121</f>
        <v>0</v>
      </c>
      <c r="M2120" s="36">
        <f t="shared" ref="M2120:O2120" si="1086">M2121</f>
        <v>0</v>
      </c>
      <c r="N2120" s="36">
        <f t="shared" si="1086"/>
        <v>0</v>
      </c>
      <c r="O2120" s="36">
        <f t="shared" si="1086"/>
        <v>3.7469999999999999</v>
      </c>
      <c r="P2120" s="36"/>
      <c r="Q2120" s="36">
        <f t="shared" si="1079"/>
        <v>3.7469999999999999</v>
      </c>
      <c r="R2120" s="225"/>
      <c r="S2120" s="6"/>
      <c r="T2120" s="6"/>
      <c r="U2120" s="6"/>
      <c r="V2120" s="6"/>
      <c r="W2120" s="6"/>
      <c r="X2120" s="6"/>
    </row>
    <row r="2121" spans="1:24" s="5" customFormat="1">
      <c r="A2121" s="496"/>
      <c r="B2121" s="480"/>
      <c r="C2121" s="480"/>
      <c r="D2121" s="480"/>
      <c r="E2121" s="480"/>
      <c r="F2121" s="543"/>
      <c r="G2121" s="543"/>
      <c r="H2121" s="543"/>
      <c r="I2121" s="231" t="s">
        <v>16</v>
      </c>
      <c r="J2121" s="496"/>
      <c r="K2121" s="221" t="s">
        <v>12</v>
      </c>
      <c r="L2121" s="35">
        <v>0</v>
      </c>
      <c r="M2121" s="227">
        <v>0</v>
      </c>
      <c r="N2121" s="35">
        <v>0</v>
      </c>
      <c r="O2121" s="227">
        <v>3.7469999999999999</v>
      </c>
      <c r="P2121" s="227"/>
      <c r="Q2121" s="36">
        <f t="shared" si="1079"/>
        <v>3.7469999999999999</v>
      </c>
      <c r="R2121" s="225"/>
      <c r="S2121" s="6"/>
      <c r="T2121" s="6"/>
      <c r="U2121" s="6"/>
      <c r="V2121" s="6"/>
      <c r="W2121" s="6"/>
      <c r="X2121" s="6"/>
    </row>
    <row r="2122" spans="1:24" s="5" customFormat="1" ht="76.5">
      <c r="A2122" s="496"/>
      <c r="B2122" s="480"/>
      <c r="C2122" s="480"/>
      <c r="D2122" s="480"/>
      <c r="E2122" s="480"/>
      <c r="F2122" s="543"/>
      <c r="G2122" s="543"/>
      <c r="H2122" s="543"/>
      <c r="I2122" s="229" t="s">
        <v>116</v>
      </c>
      <c r="J2122" s="496"/>
      <c r="K2122" s="220" t="s">
        <v>45</v>
      </c>
      <c r="L2122" s="36">
        <f>L2123+L2124</f>
        <v>0</v>
      </c>
      <c r="M2122" s="36">
        <f t="shared" ref="M2122:O2122" si="1087">M2123+M2124</f>
        <v>0</v>
      </c>
      <c r="N2122" s="36">
        <f t="shared" si="1087"/>
        <v>49.536999999999999</v>
      </c>
      <c r="O2122" s="36">
        <f t="shared" si="1087"/>
        <v>66.260999999999996</v>
      </c>
      <c r="P2122" s="36"/>
      <c r="Q2122" s="36">
        <f t="shared" si="1079"/>
        <v>115.798</v>
      </c>
      <c r="R2122" s="225"/>
      <c r="S2122" s="6"/>
      <c r="T2122" s="6"/>
      <c r="U2122" s="6"/>
      <c r="V2122" s="6"/>
      <c r="W2122" s="6"/>
      <c r="X2122" s="6"/>
    </row>
    <row r="2123" spans="1:24" s="5" customFormat="1">
      <c r="A2123" s="496"/>
      <c r="B2123" s="480"/>
      <c r="C2123" s="480"/>
      <c r="D2123" s="480"/>
      <c r="E2123" s="480"/>
      <c r="F2123" s="543"/>
      <c r="G2123" s="543"/>
      <c r="H2123" s="543"/>
      <c r="I2123" s="231" t="s">
        <v>16</v>
      </c>
      <c r="J2123" s="496"/>
      <c r="K2123" s="221" t="s">
        <v>12</v>
      </c>
      <c r="L2123" s="35">
        <v>0</v>
      </c>
      <c r="M2123" s="35">
        <v>0</v>
      </c>
      <c r="N2123" s="35">
        <v>4</v>
      </c>
      <c r="O2123" s="227">
        <v>66.260999999999996</v>
      </c>
      <c r="P2123" s="227"/>
      <c r="Q2123" s="36">
        <f t="shared" si="1079"/>
        <v>70.260999999999996</v>
      </c>
      <c r="R2123" s="225"/>
      <c r="S2123" s="6"/>
      <c r="T2123" s="6"/>
      <c r="U2123" s="6"/>
      <c r="V2123" s="6"/>
      <c r="W2123" s="6"/>
      <c r="X2123" s="6"/>
    </row>
    <row r="2124" spans="1:24" s="5" customFormat="1" ht="25.5">
      <c r="A2124" s="496"/>
      <c r="B2124" s="480"/>
      <c r="C2124" s="480"/>
      <c r="D2124" s="480"/>
      <c r="E2124" s="480"/>
      <c r="F2124" s="543"/>
      <c r="G2124" s="543"/>
      <c r="H2124" s="543"/>
      <c r="I2124" s="226" t="s">
        <v>29</v>
      </c>
      <c r="J2124" s="496"/>
      <c r="K2124" s="221" t="s">
        <v>35</v>
      </c>
      <c r="L2124" s="35">
        <v>0</v>
      </c>
      <c r="M2124" s="35">
        <v>0</v>
      </c>
      <c r="N2124" s="35">
        <v>45.536999999999999</v>
      </c>
      <c r="O2124" s="35">
        <v>0</v>
      </c>
      <c r="P2124" s="35"/>
      <c r="Q2124" s="36">
        <f t="shared" si="1079"/>
        <v>45.536999999999999</v>
      </c>
      <c r="R2124" s="225"/>
      <c r="S2124" s="6"/>
      <c r="T2124" s="6"/>
      <c r="U2124" s="6"/>
      <c r="V2124" s="6"/>
      <c r="W2124" s="6"/>
      <c r="X2124" s="6"/>
    </row>
    <row r="2125" spans="1:24" s="5" customFormat="1" ht="25.5">
      <c r="A2125" s="496"/>
      <c r="B2125" s="480"/>
      <c r="C2125" s="480"/>
      <c r="D2125" s="480"/>
      <c r="E2125" s="480"/>
      <c r="F2125" s="543"/>
      <c r="G2125" s="543"/>
      <c r="H2125" s="543"/>
      <c r="I2125" s="229" t="s">
        <v>25</v>
      </c>
      <c r="J2125" s="496"/>
      <c r="K2125" s="220" t="s">
        <v>12</v>
      </c>
      <c r="L2125" s="36">
        <f>L2126</f>
        <v>0</v>
      </c>
      <c r="M2125" s="36">
        <f t="shared" ref="M2125:O2125" si="1088">M2126</f>
        <v>0</v>
      </c>
      <c r="N2125" s="36">
        <f t="shared" si="1088"/>
        <v>39.298000000000002</v>
      </c>
      <c r="O2125" s="36">
        <f t="shared" si="1088"/>
        <v>105.249</v>
      </c>
      <c r="P2125" s="36"/>
      <c r="Q2125" s="36">
        <f t="shared" si="1079"/>
        <v>144.547</v>
      </c>
      <c r="R2125" s="225"/>
      <c r="S2125" s="6"/>
      <c r="T2125" s="6"/>
      <c r="U2125" s="6"/>
      <c r="V2125" s="6"/>
      <c r="W2125" s="6"/>
      <c r="X2125" s="6"/>
    </row>
    <row r="2126" spans="1:24" s="5" customFormat="1">
      <c r="A2126" s="496"/>
      <c r="B2126" s="480"/>
      <c r="C2126" s="480"/>
      <c r="D2126" s="480"/>
      <c r="E2126" s="480"/>
      <c r="F2126" s="543"/>
      <c r="G2126" s="543"/>
      <c r="H2126" s="543"/>
      <c r="I2126" s="231" t="s">
        <v>16</v>
      </c>
      <c r="J2126" s="496"/>
      <c r="K2126" s="221" t="s">
        <v>12</v>
      </c>
      <c r="L2126" s="35">
        <v>0</v>
      </c>
      <c r="M2126" s="227">
        <v>0</v>
      </c>
      <c r="N2126" s="35">
        <v>39.298000000000002</v>
      </c>
      <c r="O2126" s="227">
        <v>105.249</v>
      </c>
      <c r="P2126" s="227"/>
      <c r="Q2126" s="36">
        <f t="shared" si="1079"/>
        <v>144.547</v>
      </c>
      <c r="R2126" s="225"/>
      <c r="S2126" s="6"/>
      <c r="T2126" s="6"/>
      <c r="U2126" s="6"/>
      <c r="V2126" s="6"/>
      <c r="W2126" s="6"/>
      <c r="X2126" s="6"/>
    </row>
    <row r="2127" spans="1:24" s="5" customFormat="1" ht="51">
      <c r="A2127" s="496"/>
      <c r="B2127" s="480"/>
      <c r="C2127" s="480"/>
      <c r="D2127" s="480"/>
      <c r="E2127" s="480"/>
      <c r="F2127" s="543"/>
      <c r="G2127" s="543"/>
      <c r="H2127" s="543"/>
      <c r="I2127" s="229" t="s">
        <v>87</v>
      </c>
      <c r="J2127" s="496"/>
      <c r="K2127" s="220" t="s">
        <v>119</v>
      </c>
      <c r="L2127" s="36">
        <f>L2128+L2129</f>
        <v>0</v>
      </c>
      <c r="M2127" s="36">
        <f t="shared" ref="M2127:O2127" si="1089">M2128+M2129</f>
        <v>0</v>
      </c>
      <c r="N2127" s="36">
        <f t="shared" si="1089"/>
        <v>809.26499999999999</v>
      </c>
      <c r="O2127" s="36">
        <f t="shared" si="1089"/>
        <v>395.44900000000001</v>
      </c>
      <c r="P2127" s="36"/>
      <c r="Q2127" s="36">
        <f t="shared" si="1079"/>
        <v>1204.7139999999999</v>
      </c>
      <c r="R2127" s="225"/>
      <c r="S2127" s="6"/>
      <c r="T2127" s="6"/>
      <c r="U2127" s="6"/>
      <c r="V2127" s="6"/>
      <c r="W2127" s="6"/>
      <c r="X2127" s="6"/>
    </row>
    <row r="2128" spans="1:24" s="5" customFormat="1" ht="25.5">
      <c r="A2128" s="496"/>
      <c r="B2128" s="480"/>
      <c r="C2128" s="480"/>
      <c r="D2128" s="480"/>
      <c r="E2128" s="480"/>
      <c r="F2128" s="543"/>
      <c r="G2128" s="543"/>
      <c r="H2128" s="543"/>
      <c r="I2128" s="226" t="s">
        <v>29</v>
      </c>
      <c r="J2128" s="496"/>
      <c r="K2128" s="221" t="s">
        <v>35</v>
      </c>
      <c r="L2128" s="35">
        <v>0</v>
      </c>
      <c r="M2128" s="35">
        <v>0</v>
      </c>
      <c r="N2128" s="35">
        <v>82.094999999999999</v>
      </c>
      <c r="O2128" s="227">
        <v>118.88500000000001</v>
      </c>
      <c r="P2128" s="227"/>
      <c r="Q2128" s="36">
        <f t="shared" si="1079"/>
        <v>200.98000000000002</v>
      </c>
      <c r="R2128" s="225"/>
      <c r="S2128" s="6"/>
      <c r="T2128" s="6"/>
      <c r="U2128" s="6"/>
      <c r="V2128" s="6"/>
      <c r="W2128" s="6"/>
      <c r="X2128" s="6"/>
    </row>
    <row r="2129" spans="1:25" s="5" customFormat="1" ht="38.25">
      <c r="A2129" s="496"/>
      <c r="B2129" s="480"/>
      <c r="C2129" s="480"/>
      <c r="D2129" s="480"/>
      <c r="E2129" s="480"/>
      <c r="F2129" s="543"/>
      <c r="G2129" s="543"/>
      <c r="H2129" s="543"/>
      <c r="I2129" s="235" t="s">
        <v>54</v>
      </c>
      <c r="J2129" s="496"/>
      <c r="K2129" s="221" t="s">
        <v>48</v>
      </c>
      <c r="L2129" s="35">
        <v>0</v>
      </c>
      <c r="M2129" s="35">
        <v>0</v>
      </c>
      <c r="N2129" s="35">
        <v>727.17</v>
      </c>
      <c r="O2129" s="227">
        <v>276.56400000000002</v>
      </c>
      <c r="P2129" s="227"/>
      <c r="Q2129" s="36">
        <f t="shared" si="1079"/>
        <v>1003.7339999999999</v>
      </c>
      <c r="R2129" s="225"/>
      <c r="S2129" s="6"/>
      <c r="T2129" s="6"/>
      <c r="U2129" s="6"/>
      <c r="V2129" s="6"/>
      <c r="W2129" s="6"/>
      <c r="X2129" s="6"/>
    </row>
    <row r="2130" spans="1:25" s="5" customFormat="1" ht="25.5">
      <c r="A2130" s="496"/>
      <c r="B2130" s="480"/>
      <c r="C2130" s="480"/>
      <c r="D2130" s="480"/>
      <c r="E2130" s="480"/>
      <c r="F2130" s="543"/>
      <c r="G2130" s="543"/>
      <c r="H2130" s="543"/>
      <c r="I2130" s="229" t="s">
        <v>361</v>
      </c>
      <c r="J2130" s="496"/>
      <c r="K2130" s="220" t="s">
        <v>120</v>
      </c>
      <c r="L2130" s="36">
        <f>L2131+L2132+L2133</f>
        <v>0</v>
      </c>
      <c r="M2130" s="36">
        <f t="shared" ref="M2130:O2130" si="1090">M2131+M2132+M2133</f>
        <v>0</v>
      </c>
      <c r="N2130" s="36">
        <f t="shared" si="1090"/>
        <v>192</v>
      </c>
      <c r="O2130" s="36">
        <f t="shared" si="1090"/>
        <v>1687.9259999999999</v>
      </c>
      <c r="P2130" s="36"/>
      <c r="Q2130" s="36">
        <f t="shared" si="1079"/>
        <v>1879.9259999999999</v>
      </c>
      <c r="R2130" s="225"/>
      <c r="S2130" s="6"/>
      <c r="T2130" s="6"/>
      <c r="U2130" s="6"/>
      <c r="V2130" s="6"/>
      <c r="W2130" s="6"/>
      <c r="X2130" s="6"/>
    </row>
    <row r="2131" spans="1:25" s="5" customFormat="1" ht="25.5">
      <c r="A2131" s="496"/>
      <c r="B2131" s="480"/>
      <c r="C2131" s="480"/>
      <c r="D2131" s="480"/>
      <c r="E2131" s="480"/>
      <c r="F2131" s="543"/>
      <c r="G2131" s="543"/>
      <c r="H2131" s="543"/>
      <c r="I2131" s="226" t="s">
        <v>114</v>
      </c>
      <c r="J2131" s="496"/>
      <c r="K2131" s="221" t="s">
        <v>11</v>
      </c>
      <c r="L2131" s="35">
        <v>0</v>
      </c>
      <c r="M2131" s="35">
        <v>0</v>
      </c>
      <c r="N2131" s="35">
        <v>105.6</v>
      </c>
      <c r="O2131" s="227">
        <v>591.42600000000004</v>
      </c>
      <c r="P2131" s="227"/>
      <c r="Q2131" s="36">
        <f t="shared" si="1079"/>
        <v>697.02600000000007</v>
      </c>
      <c r="R2131" s="225"/>
      <c r="S2131" s="6"/>
      <c r="T2131" s="6"/>
      <c r="U2131" s="6"/>
      <c r="V2131" s="6"/>
      <c r="W2131" s="6"/>
      <c r="X2131" s="6"/>
    </row>
    <row r="2132" spans="1:25" s="5" customFormat="1" ht="25.5">
      <c r="A2132" s="496"/>
      <c r="B2132" s="480"/>
      <c r="C2132" s="480"/>
      <c r="D2132" s="480"/>
      <c r="E2132" s="480"/>
      <c r="F2132" s="543"/>
      <c r="G2132" s="543"/>
      <c r="H2132" s="543"/>
      <c r="I2132" s="226" t="s">
        <v>29</v>
      </c>
      <c r="J2132" s="496"/>
      <c r="K2132" s="221" t="s">
        <v>35</v>
      </c>
      <c r="L2132" s="35">
        <v>0</v>
      </c>
      <c r="M2132" s="35">
        <v>0</v>
      </c>
      <c r="N2132" s="35">
        <v>0</v>
      </c>
      <c r="O2132" s="227">
        <v>1096.5</v>
      </c>
      <c r="P2132" s="227"/>
      <c r="Q2132" s="36">
        <f t="shared" si="1079"/>
        <v>1096.5</v>
      </c>
      <c r="R2132" s="225"/>
      <c r="S2132" s="6"/>
      <c r="T2132" s="6"/>
      <c r="U2132" s="6"/>
      <c r="V2132" s="6"/>
      <c r="W2132" s="6"/>
      <c r="X2132" s="6"/>
    </row>
    <row r="2133" spans="1:25" s="5" customFormat="1" ht="38.25">
      <c r="A2133" s="498"/>
      <c r="B2133" s="481"/>
      <c r="C2133" s="480"/>
      <c r="D2133" s="480"/>
      <c r="E2133" s="480"/>
      <c r="F2133" s="543"/>
      <c r="G2133" s="543"/>
      <c r="H2133" s="543"/>
      <c r="I2133" s="235" t="s">
        <v>54</v>
      </c>
      <c r="J2133" s="216"/>
      <c r="K2133" s="221" t="s">
        <v>48</v>
      </c>
      <c r="L2133" s="35">
        <v>0</v>
      </c>
      <c r="M2133" s="35">
        <v>0</v>
      </c>
      <c r="N2133" s="35">
        <v>86.4</v>
      </c>
      <c r="O2133" s="227">
        <v>0</v>
      </c>
      <c r="P2133" s="227"/>
      <c r="Q2133" s="36">
        <f t="shared" si="1079"/>
        <v>86.4</v>
      </c>
      <c r="R2133" s="225"/>
      <c r="S2133" s="6"/>
      <c r="T2133" s="6"/>
      <c r="U2133" s="6"/>
      <c r="V2133" s="6"/>
      <c r="W2133" s="6"/>
      <c r="X2133" s="6"/>
    </row>
    <row r="2134" spans="1:25" s="5" customFormat="1" ht="12.75" customHeight="1">
      <c r="A2134" s="497">
        <v>31</v>
      </c>
      <c r="B2134" s="479" t="s">
        <v>516</v>
      </c>
      <c r="C2134" s="480"/>
      <c r="D2134" s="480"/>
      <c r="E2134" s="480"/>
      <c r="F2134" s="543"/>
      <c r="G2134" s="543"/>
      <c r="H2134" s="543"/>
      <c r="I2134" s="201" t="s">
        <v>13</v>
      </c>
      <c r="J2134" s="495">
        <v>124</v>
      </c>
      <c r="K2134" s="140"/>
      <c r="L2134" s="15">
        <f>L2135</f>
        <v>0</v>
      </c>
      <c r="M2134" s="15">
        <f t="shared" ref="M2134:O2134" si="1091">M2135</f>
        <v>0</v>
      </c>
      <c r="N2134" s="15">
        <f t="shared" si="1091"/>
        <v>50.9</v>
      </c>
      <c r="O2134" s="15">
        <f t="shared" si="1091"/>
        <v>104.325</v>
      </c>
      <c r="P2134" s="15"/>
      <c r="Q2134" s="15">
        <f t="shared" si="1079"/>
        <v>155.22499999999999</v>
      </c>
      <c r="R2134" s="225"/>
      <c r="S2134" s="6"/>
      <c r="T2134" s="6"/>
      <c r="U2134" s="6"/>
      <c r="V2134" s="6"/>
      <c r="W2134" s="6"/>
      <c r="X2134" s="6"/>
    </row>
    <row r="2135" spans="1:25" s="5" customFormat="1" ht="25.5">
      <c r="A2135" s="497"/>
      <c r="B2135" s="480"/>
      <c r="C2135" s="480"/>
      <c r="D2135" s="480"/>
      <c r="E2135" s="480"/>
      <c r="F2135" s="543"/>
      <c r="G2135" s="543"/>
      <c r="H2135" s="543"/>
      <c r="I2135" s="34" t="s">
        <v>123</v>
      </c>
      <c r="J2135" s="496"/>
      <c r="K2135" s="220" t="s">
        <v>40</v>
      </c>
      <c r="L2135" s="36">
        <f>L2136</f>
        <v>0</v>
      </c>
      <c r="M2135" s="36">
        <f t="shared" ref="M2135:O2135" si="1092">M2136</f>
        <v>0</v>
      </c>
      <c r="N2135" s="36">
        <f t="shared" si="1092"/>
        <v>50.9</v>
      </c>
      <c r="O2135" s="36">
        <f t="shared" si="1092"/>
        <v>104.325</v>
      </c>
      <c r="P2135" s="36"/>
      <c r="Q2135" s="36">
        <f t="shared" si="1079"/>
        <v>155.22499999999999</v>
      </c>
      <c r="R2135" s="225"/>
      <c r="S2135" s="6"/>
      <c r="T2135" s="6"/>
      <c r="U2135" s="6"/>
      <c r="V2135" s="6"/>
      <c r="W2135" s="6"/>
      <c r="X2135" s="6"/>
    </row>
    <row r="2136" spans="1:25" s="5" customFormat="1">
      <c r="A2136" s="497"/>
      <c r="B2136" s="480"/>
      <c r="C2136" s="480"/>
      <c r="D2136" s="480"/>
      <c r="E2136" s="480"/>
      <c r="F2136" s="543"/>
      <c r="G2136" s="543"/>
      <c r="H2136" s="543"/>
      <c r="I2136" s="231" t="s">
        <v>16</v>
      </c>
      <c r="J2136" s="496"/>
      <c r="K2136" s="221" t="s">
        <v>12</v>
      </c>
      <c r="L2136" s="35">
        <v>0</v>
      </c>
      <c r="M2136" s="227">
        <v>0</v>
      </c>
      <c r="N2136" s="227">
        <v>50.9</v>
      </c>
      <c r="O2136" s="227">
        <v>104.325</v>
      </c>
      <c r="P2136" s="227"/>
      <c r="Q2136" s="36">
        <f t="shared" si="1079"/>
        <v>155.22499999999999</v>
      </c>
      <c r="R2136" s="225"/>
      <c r="S2136" s="6"/>
      <c r="T2136" s="6"/>
      <c r="U2136" s="6"/>
      <c r="V2136" s="6"/>
      <c r="W2136" s="6"/>
      <c r="X2136" s="6"/>
    </row>
    <row r="2137" spans="1:25" s="5" customFormat="1" ht="14.25">
      <c r="A2137" s="216"/>
      <c r="B2137" s="186" t="s">
        <v>452</v>
      </c>
      <c r="C2137" s="480"/>
      <c r="D2137" s="480"/>
      <c r="E2137" s="480"/>
      <c r="F2137" s="543"/>
      <c r="G2137" s="543"/>
      <c r="H2137" s="543"/>
      <c r="I2137" s="544"/>
      <c r="J2137" s="216"/>
      <c r="K2137" s="546"/>
      <c r="L2137" s="547"/>
      <c r="M2137" s="547"/>
      <c r="N2137" s="547"/>
      <c r="O2137" s="547"/>
      <c r="P2137" s="547"/>
      <c r="Q2137" s="548"/>
      <c r="R2137" s="225"/>
      <c r="S2137" s="18"/>
      <c r="T2137" s="18"/>
      <c r="U2137" s="18"/>
      <c r="V2137" s="6"/>
      <c r="W2137" s="6"/>
      <c r="X2137" s="6"/>
    </row>
    <row r="2138" spans="1:25" s="5" customFormat="1" ht="87.75" customHeight="1">
      <c r="A2138" s="215">
        <v>32</v>
      </c>
      <c r="B2138" s="147" t="s">
        <v>519</v>
      </c>
      <c r="C2138" s="481"/>
      <c r="D2138" s="481"/>
      <c r="E2138" s="480"/>
      <c r="F2138" s="543"/>
      <c r="G2138" s="543"/>
      <c r="H2138" s="543"/>
      <c r="I2138" s="545"/>
      <c r="J2138" s="234"/>
      <c r="K2138" s="549"/>
      <c r="L2138" s="550"/>
      <c r="M2138" s="550"/>
      <c r="N2138" s="550"/>
      <c r="O2138" s="550"/>
      <c r="P2138" s="550"/>
      <c r="Q2138" s="551"/>
      <c r="R2138" s="225"/>
      <c r="S2138" s="18"/>
      <c r="T2138" s="4"/>
      <c r="U2138" s="4"/>
      <c r="V2138" s="6"/>
      <c r="W2138" s="6"/>
      <c r="X2138" s="6"/>
    </row>
    <row r="2139" spans="1:25" s="19" customFormat="1" ht="38.25" customHeight="1">
      <c r="A2139" s="260"/>
      <c r="B2139" s="261" t="s">
        <v>175</v>
      </c>
      <c r="C2139" s="261"/>
      <c r="D2139" s="261"/>
      <c r="E2139" s="261">
        <v>4</v>
      </c>
      <c r="F2139" s="262"/>
      <c r="G2139" s="262"/>
      <c r="H2139" s="262"/>
      <c r="I2139" s="263"/>
      <c r="J2139" s="264"/>
      <c r="K2139" s="265"/>
      <c r="L2139" s="266">
        <f>L1607+L1624+L1787+L1605</f>
        <v>0</v>
      </c>
      <c r="M2139" s="266">
        <f t="shared" ref="M2139:Q2139" si="1093">M1607+M1624+M1787+M1605</f>
        <v>2779.7535000000003</v>
      </c>
      <c r="N2139" s="266">
        <f t="shared" si="1093"/>
        <v>26372.224999999999</v>
      </c>
      <c r="O2139" s="266">
        <f t="shared" si="1093"/>
        <v>44505.179000000004</v>
      </c>
      <c r="P2139" s="266"/>
      <c r="Q2139" s="266">
        <f t="shared" si="1093"/>
        <v>73657.157500000001</v>
      </c>
      <c r="R2139" s="267"/>
      <c r="S2139" s="162"/>
      <c r="T2139" s="4"/>
      <c r="U2139" s="4"/>
      <c r="V2139" s="18"/>
      <c r="W2139" s="18"/>
      <c r="X2139" s="18"/>
    </row>
    <row r="2140" spans="1:25">
      <c r="A2140" s="555" t="s">
        <v>529</v>
      </c>
      <c r="B2140" s="556"/>
      <c r="C2140" s="556"/>
      <c r="D2140" s="556"/>
      <c r="E2140" s="556"/>
      <c r="F2140" s="556"/>
      <c r="G2140" s="556"/>
      <c r="H2140" s="556"/>
      <c r="I2140" s="556"/>
      <c r="J2140" s="556"/>
      <c r="K2140" s="556"/>
      <c r="L2140" s="556"/>
      <c r="M2140" s="556"/>
      <c r="N2140" s="556"/>
      <c r="O2140" s="556"/>
      <c r="P2140" s="556"/>
      <c r="Q2140" s="556"/>
      <c r="R2140" s="556"/>
      <c r="S2140" s="162"/>
      <c r="T2140" s="4"/>
      <c r="U2140" s="4"/>
      <c r="V2140" s="4"/>
      <c r="W2140" s="4"/>
      <c r="X2140" s="4"/>
      <c r="Y2140" s="4"/>
    </row>
    <row r="2141" spans="1:25" ht="69" customHeight="1">
      <c r="A2141" s="13">
        <v>1</v>
      </c>
      <c r="B2141" s="14"/>
      <c r="C2141" s="42" t="s">
        <v>14</v>
      </c>
      <c r="D2141" s="42" t="s">
        <v>15</v>
      </c>
      <c r="E2141" s="33" t="s">
        <v>664</v>
      </c>
      <c r="F2141" s="14" t="s">
        <v>627</v>
      </c>
      <c r="G2141" s="14" t="s">
        <v>628</v>
      </c>
      <c r="H2141" s="14" t="s">
        <v>457</v>
      </c>
      <c r="I2141" s="9"/>
      <c r="J2141" s="8"/>
      <c r="K2141" s="10"/>
      <c r="L2141" s="15">
        <f>L2142+L2163+L2167+L2171</f>
        <v>0</v>
      </c>
      <c r="M2141" s="15">
        <f>M2142+M2163+M2167+M2171</f>
        <v>0</v>
      </c>
      <c r="N2141" s="15">
        <f>N2142+N2163+N2167+N2171</f>
        <v>0</v>
      </c>
      <c r="O2141" s="15">
        <f>O2143+O2145+O2148+O2150+O2153+O2155+O2158+O2161</f>
        <v>9182.8479999999981</v>
      </c>
      <c r="P2141" s="15"/>
      <c r="Q2141" s="15">
        <f>O2141+N2141+M2141+L2141</f>
        <v>9182.8479999999981</v>
      </c>
      <c r="R2141" s="13">
        <v>1</v>
      </c>
      <c r="S2141" s="162"/>
      <c r="T2141" s="4"/>
      <c r="U2141" s="4"/>
      <c r="V2141" s="4"/>
      <c r="W2141" s="4"/>
      <c r="X2141" s="4"/>
      <c r="Y2141" s="4"/>
    </row>
    <row r="2142" spans="1:25" ht="12.75" customHeight="1">
      <c r="A2142" s="479">
        <v>1</v>
      </c>
      <c r="B2142" s="479" t="s">
        <v>531</v>
      </c>
      <c r="C2142" s="479" t="s">
        <v>14</v>
      </c>
      <c r="D2142" s="479" t="s">
        <v>15</v>
      </c>
      <c r="E2142" s="479" t="s">
        <v>530</v>
      </c>
      <c r="F2142" s="479" t="s">
        <v>457</v>
      </c>
      <c r="G2142" s="479" t="s">
        <v>532</v>
      </c>
      <c r="H2142" s="479" t="s">
        <v>457</v>
      </c>
      <c r="I2142" s="43" t="s">
        <v>13</v>
      </c>
      <c r="J2142" s="557">
        <v>766</v>
      </c>
      <c r="K2142" s="39"/>
      <c r="L2142" s="36">
        <f>L2143+L2145+L2148+L2150+L2153+L2155+L2158+L2161</f>
        <v>0</v>
      </c>
      <c r="M2142" s="36">
        <f t="shared" ref="M2142:Q2142" si="1094">M2143+M2145+M2148+M2150+M2153+M2155+M2158+M2161</f>
        <v>0</v>
      </c>
      <c r="N2142" s="36">
        <f t="shared" si="1094"/>
        <v>0</v>
      </c>
      <c r="O2142" s="36">
        <f>O2143+O2145+O2148+O2150+O2153+O2155+O2158+O2161</f>
        <v>9182.8479999999981</v>
      </c>
      <c r="P2142" s="36"/>
      <c r="Q2142" s="36">
        <f t="shared" si="1094"/>
        <v>9182.8479999999981</v>
      </c>
      <c r="R2142" s="37"/>
      <c r="S2142" s="162"/>
      <c r="T2142" s="4"/>
      <c r="U2142" s="4"/>
      <c r="V2142" s="4"/>
      <c r="W2142" s="4"/>
      <c r="X2142" s="4"/>
      <c r="Y2142" s="4"/>
    </row>
    <row r="2143" spans="1:25" ht="51">
      <c r="A2143" s="480"/>
      <c r="B2143" s="480"/>
      <c r="C2143" s="480"/>
      <c r="D2143" s="480"/>
      <c r="E2143" s="480"/>
      <c r="F2143" s="480"/>
      <c r="G2143" s="480"/>
      <c r="H2143" s="480"/>
      <c r="I2143" s="34" t="s">
        <v>533</v>
      </c>
      <c r="J2143" s="558"/>
      <c r="K2143" s="39" t="s">
        <v>10</v>
      </c>
      <c r="L2143" s="36">
        <f>L2144</f>
        <v>0</v>
      </c>
      <c r="M2143" s="36">
        <f t="shared" ref="M2143:O2143" si="1095">M2144</f>
        <v>0</v>
      </c>
      <c r="N2143" s="36">
        <f t="shared" si="1095"/>
        <v>0</v>
      </c>
      <c r="O2143" s="36">
        <f t="shared" si="1095"/>
        <v>196.328</v>
      </c>
      <c r="P2143" s="36"/>
      <c r="Q2143" s="36">
        <f>N2143+O2143</f>
        <v>196.328</v>
      </c>
      <c r="R2143" s="37"/>
      <c r="S2143" s="162"/>
      <c r="T2143" s="6"/>
      <c r="U2143" s="6"/>
      <c r="V2143" s="4"/>
      <c r="W2143" s="4"/>
      <c r="X2143" s="4"/>
      <c r="Y2143" s="4"/>
    </row>
    <row r="2144" spans="1:25">
      <c r="A2144" s="480"/>
      <c r="B2144" s="480"/>
      <c r="C2144" s="480"/>
      <c r="D2144" s="480"/>
      <c r="E2144" s="480"/>
      <c r="F2144" s="480"/>
      <c r="G2144" s="480"/>
      <c r="H2144" s="480"/>
      <c r="I2144" s="46" t="s">
        <v>16</v>
      </c>
      <c r="J2144" s="558"/>
      <c r="K2144" s="169" t="s">
        <v>12</v>
      </c>
      <c r="L2144" s="35">
        <v>0</v>
      </c>
      <c r="M2144" s="35">
        <v>0</v>
      </c>
      <c r="N2144" s="35">
        <v>0</v>
      </c>
      <c r="O2144" s="35">
        <v>196.328</v>
      </c>
      <c r="P2144" s="35"/>
      <c r="Q2144" s="36">
        <f t="shared" ref="Q2144:Q2173" si="1096">N2144+O2144</f>
        <v>196.328</v>
      </c>
      <c r="R2144" s="37"/>
      <c r="S2144" s="7"/>
      <c r="T2144" s="7"/>
      <c r="U2144" s="7"/>
      <c r="V2144" s="4"/>
      <c r="W2144" s="4"/>
      <c r="X2144" s="4"/>
      <c r="Y2144" s="4"/>
    </row>
    <row r="2145" spans="1:25" s="5" customFormat="1">
      <c r="A2145" s="480"/>
      <c r="B2145" s="480"/>
      <c r="C2145" s="480"/>
      <c r="D2145" s="480"/>
      <c r="E2145" s="480"/>
      <c r="F2145" s="480"/>
      <c r="G2145" s="480"/>
      <c r="H2145" s="480"/>
      <c r="I2145" s="34" t="s">
        <v>69</v>
      </c>
      <c r="J2145" s="558"/>
      <c r="K2145" s="39" t="s">
        <v>26</v>
      </c>
      <c r="L2145" s="36">
        <f>L2146+L2147</f>
        <v>0</v>
      </c>
      <c r="M2145" s="36">
        <f t="shared" ref="M2145:O2145" si="1097">M2146+M2147</f>
        <v>0</v>
      </c>
      <c r="N2145" s="36">
        <f t="shared" si="1097"/>
        <v>0</v>
      </c>
      <c r="O2145" s="36">
        <f t="shared" si="1097"/>
        <v>2909.473</v>
      </c>
      <c r="P2145" s="36"/>
      <c r="Q2145" s="36">
        <f t="shared" si="1096"/>
        <v>2909.473</v>
      </c>
      <c r="R2145" s="37"/>
      <c r="S2145" s="4"/>
      <c r="T2145" s="4"/>
      <c r="U2145" s="4"/>
      <c r="V2145" s="6"/>
      <c r="W2145" s="6"/>
      <c r="X2145" s="6"/>
      <c r="Y2145" s="6"/>
    </row>
    <row r="2146" spans="1:25" s="11" customFormat="1" ht="25.5">
      <c r="A2146" s="480"/>
      <c r="B2146" s="480"/>
      <c r="C2146" s="480"/>
      <c r="D2146" s="480"/>
      <c r="E2146" s="480"/>
      <c r="F2146" s="480"/>
      <c r="G2146" s="480"/>
      <c r="H2146" s="480"/>
      <c r="I2146" s="46" t="s">
        <v>114</v>
      </c>
      <c r="J2146" s="558"/>
      <c r="K2146" s="169" t="s">
        <v>11</v>
      </c>
      <c r="L2146" s="35">
        <v>0</v>
      </c>
      <c r="M2146" s="35">
        <v>0</v>
      </c>
      <c r="N2146" s="35">
        <v>0</v>
      </c>
      <c r="O2146" s="35">
        <v>0.13800000000000001</v>
      </c>
      <c r="P2146" s="35"/>
      <c r="Q2146" s="36">
        <f t="shared" si="1096"/>
        <v>0.13800000000000001</v>
      </c>
      <c r="R2146" s="37"/>
      <c r="S2146" s="4"/>
      <c r="T2146" s="4"/>
      <c r="U2146" s="4"/>
      <c r="V2146" s="7"/>
      <c r="W2146" s="7"/>
      <c r="X2146" s="7"/>
      <c r="Y2146" s="7"/>
    </row>
    <row r="2147" spans="1:25">
      <c r="A2147" s="480"/>
      <c r="B2147" s="480"/>
      <c r="C2147" s="480"/>
      <c r="D2147" s="480"/>
      <c r="E2147" s="480"/>
      <c r="F2147" s="480"/>
      <c r="G2147" s="480"/>
      <c r="H2147" s="480"/>
      <c r="I2147" s="46" t="s">
        <v>16</v>
      </c>
      <c r="J2147" s="558"/>
      <c r="K2147" s="169" t="s">
        <v>12</v>
      </c>
      <c r="L2147" s="35">
        <v>0</v>
      </c>
      <c r="M2147" s="35">
        <v>0</v>
      </c>
      <c r="N2147" s="35">
        <v>0</v>
      </c>
      <c r="O2147" s="35">
        <v>2909.335</v>
      </c>
      <c r="P2147" s="35"/>
      <c r="Q2147" s="36">
        <f t="shared" si="1096"/>
        <v>2909.335</v>
      </c>
      <c r="R2147" s="37"/>
      <c r="S2147" s="4"/>
      <c r="T2147" s="4"/>
      <c r="U2147" s="4"/>
      <c r="V2147" s="4"/>
      <c r="W2147" s="4"/>
      <c r="X2147" s="4"/>
      <c r="Y2147" s="4"/>
    </row>
    <row r="2148" spans="1:25" ht="25.5">
      <c r="A2148" s="480"/>
      <c r="B2148" s="480"/>
      <c r="C2148" s="480"/>
      <c r="D2148" s="480"/>
      <c r="E2148" s="480"/>
      <c r="F2148" s="480"/>
      <c r="G2148" s="480"/>
      <c r="H2148" s="480"/>
      <c r="I2148" s="34" t="s">
        <v>534</v>
      </c>
      <c r="J2148" s="558"/>
      <c r="K2148" s="39" t="s">
        <v>43</v>
      </c>
      <c r="L2148" s="36">
        <f>L2149</f>
        <v>0</v>
      </c>
      <c r="M2148" s="36">
        <f t="shared" ref="M2148:O2148" si="1098">M2149</f>
        <v>0</v>
      </c>
      <c r="N2148" s="36">
        <f t="shared" si="1098"/>
        <v>0</v>
      </c>
      <c r="O2148" s="36">
        <f t="shared" si="1098"/>
        <v>128.26</v>
      </c>
      <c r="P2148" s="36"/>
      <c r="Q2148" s="36">
        <f t="shared" si="1096"/>
        <v>128.26</v>
      </c>
      <c r="R2148" s="37"/>
      <c r="S2148" s="4"/>
      <c r="T2148" s="4"/>
      <c r="U2148" s="4"/>
      <c r="V2148" s="4"/>
      <c r="W2148" s="4"/>
      <c r="X2148" s="4"/>
      <c r="Y2148" s="4"/>
    </row>
    <row r="2149" spans="1:25">
      <c r="A2149" s="480"/>
      <c r="B2149" s="480"/>
      <c r="C2149" s="480"/>
      <c r="D2149" s="480"/>
      <c r="E2149" s="480"/>
      <c r="F2149" s="480"/>
      <c r="G2149" s="480"/>
      <c r="H2149" s="480"/>
      <c r="I2149" s="46" t="s">
        <v>16</v>
      </c>
      <c r="J2149" s="558"/>
      <c r="K2149" s="169" t="s">
        <v>12</v>
      </c>
      <c r="L2149" s="35">
        <v>0</v>
      </c>
      <c r="M2149" s="35">
        <v>0</v>
      </c>
      <c r="N2149" s="35">
        <v>0</v>
      </c>
      <c r="O2149" s="35">
        <v>128.26</v>
      </c>
      <c r="P2149" s="35"/>
      <c r="Q2149" s="36">
        <f t="shared" si="1096"/>
        <v>128.26</v>
      </c>
      <c r="R2149" s="37"/>
      <c r="S2149" s="4"/>
      <c r="T2149" s="4"/>
      <c r="U2149" s="4"/>
      <c r="V2149" s="4"/>
      <c r="W2149" s="4"/>
      <c r="X2149" s="4"/>
      <c r="Y2149" s="4"/>
    </row>
    <row r="2150" spans="1:25" ht="38.25">
      <c r="A2150" s="480"/>
      <c r="B2150" s="480"/>
      <c r="C2150" s="480"/>
      <c r="D2150" s="480"/>
      <c r="E2150" s="480"/>
      <c r="F2150" s="480"/>
      <c r="G2150" s="480"/>
      <c r="H2150" s="480"/>
      <c r="I2150" s="34" t="s">
        <v>535</v>
      </c>
      <c r="J2150" s="558"/>
      <c r="K2150" s="39" t="s">
        <v>27</v>
      </c>
      <c r="L2150" s="36">
        <f>L2151+L2152</f>
        <v>0</v>
      </c>
      <c r="M2150" s="36">
        <f t="shared" ref="M2150:Q2150" si="1099">M2151+M2152</f>
        <v>0</v>
      </c>
      <c r="N2150" s="36">
        <f t="shared" si="1099"/>
        <v>0</v>
      </c>
      <c r="O2150" s="36">
        <f t="shared" si="1099"/>
        <v>1294.9759999999999</v>
      </c>
      <c r="P2150" s="36"/>
      <c r="Q2150" s="36">
        <f t="shared" si="1099"/>
        <v>1294.9759999999999</v>
      </c>
      <c r="R2150" s="37"/>
      <c r="S2150" s="4"/>
      <c r="T2150" s="4"/>
      <c r="U2150" s="4"/>
      <c r="V2150" s="4"/>
      <c r="W2150" s="4"/>
      <c r="X2150" s="4"/>
      <c r="Y2150" s="4"/>
    </row>
    <row r="2151" spans="1:25">
      <c r="A2151" s="480"/>
      <c r="B2151" s="480"/>
      <c r="C2151" s="480"/>
      <c r="D2151" s="480"/>
      <c r="E2151" s="480"/>
      <c r="F2151" s="480"/>
      <c r="G2151" s="480"/>
      <c r="H2151" s="480"/>
      <c r="I2151" s="46" t="s">
        <v>16</v>
      </c>
      <c r="J2151" s="558"/>
      <c r="K2151" s="169" t="s">
        <v>12</v>
      </c>
      <c r="L2151" s="35">
        <v>0</v>
      </c>
      <c r="M2151" s="35">
        <v>0</v>
      </c>
      <c r="N2151" s="35">
        <v>0</v>
      </c>
      <c r="O2151" s="35">
        <v>1294.4159999999999</v>
      </c>
      <c r="P2151" s="35"/>
      <c r="Q2151" s="36">
        <f t="shared" si="1096"/>
        <v>1294.4159999999999</v>
      </c>
      <c r="R2151" s="37"/>
      <c r="S2151" s="4"/>
      <c r="T2151" s="4"/>
      <c r="U2151" s="4"/>
      <c r="V2151" s="4"/>
      <c r="W2151" s="4"/>
      <c r="X2151" s="4"/>
      <c r="Y2151" s="4"/>
    </row>
    <row r="2152" spans="1:25" ht="25.5">
      <c r="A2152" s="480"/>
      <c r="B2152" s="480"/>
      <c r="C2152" s="480"/>
      <c r="D2152" s="480"/>
      <c r="E2152" s="480"/>
      <c r="F2152" s="480"/>
      <c r="G2152" s="480"/>
      <c r="H2152" s="480"/>
      <c r="I2152" s="46" t="s">
        <v>114</v>
      </c>
      <c r="J2152" s="558"/>
      <c r="K2152" s="169" t="s">
        <v>11</v>
      </c>
      <c r="L2152" s="35">
        <v>0</v>
      </c>
      <c r="M2152" s="35">
        <v>0</v>
      </c>
      <c r="N2152" s="35">
        <v>0</v>
      </c>
      <c r="O2152" s="35">
        <v>0.56000000000000005</v>
      </c>
      <c r="P2152" s="35"/>
      <c r="Q2152" s="36">
        <f>L2152+M2152+N2152+O2152</f>
        <v>0.56000000000000005</v>
      </c>
      <c r="R2152" s="37"/>
      <c r="S2152" s="4"/>
      <c r="T2152" s="4"/>
      <c r="U2152" s="4"/>
      <c r="V2152" s="4"/>
      <c r="W2152" s="4"/>
      <c r="X2152" s="4"/>
      <c r="Y2152" s="4"/>
    </row>
    <row r="2153" spans="1:25" ht="25.5">
      <c r="A2153" s="480"/>
      <c r="B2153" s="480"/>
      <c r="C2153" s="480"/>
      <c r="D2153" s="480"/>
      <c r="E2153" s="480"/>
      <c r="F2153" s="480"/>
      <c r="G2153" s="480"/>
      <c r="H2153" s="480"/>
      <c r="I2153" s="34" t="s">
        <v>74</v>
      </c>
      <c r="J2153" s="558"/>
      <c r="K2153" s="39" t="s">
        <v>38</v>
      </c>
      <c r="L2153" s="36">
        <f>L2154</f>
        <v>0</v>
      </c>
      <c r="M2153" s="36">
        <f t="shared" ref="M2153:O2153" si="1100">M2154</f>
        <v>0</v>
      </c>
      <c r="N2153" s="36">
        <v>0</v>
      </c>
      <c r="O2153" s="36">
        <f t="shared" si="1100"/>
        <v>10.048</v>
      </c>
      <c r="P2153" s="36"/>
      <c r="Q2153" s="36">
        <f t="shared" si="1096"/>
        <v>10.048</v>
      </c>
      <c r="R2153" s="37"/>
      <c r="V2153" s="4"/>
      <c r="W2153" s="4"/>
      <c r="X2153" s="4"/>
      <c r="Y2153" s="4"/>
    </row>
    <row r="2154" spans="1:25">
      <c r="A2154" s="480"/>
      <c r="B2154" s="480"/>
      <c r="C2154" s="480"/>
      <c r="D2154" s="480"/>
      <c r="E2154" s="480"/>
      <c r="F2154" s="480"/>
      <c r="G2154" s="480"/>
      <c r="H2154" s="480"/>
      <c r="I2154" s="46" t="s">
        <v>16</v>
      </c>
      <c r="J2154" s="558"/>
      <c r="K2154" s="169" t="s">
        <v>12</v>
      </c>
      <c r="L2154" s="35">
        <v>0</v>
      </c>
      <c r="M2154" s="35">
        <v>0</v>
      </c>
      <c r="N2154" s="35">
        <v>0</v>
      </c>
      <c r="O2154" s="35">
        <v>10.048</v>
      </c>
      <c r="P2154" s="35"/>
      <c r="Q2154" s="36">
        <f t="shared" si="1096"/>
        <v>10.048</v>
      </c>
      <c r="R2154" s="37"/>
      <c r="V2154" s="4"/>
      <c r="W2154" s="4"/>
      <c r="X2154" s="4"/>
      <c r="Y2154" s="4"/>
    </row>
    <row r="2155" spans="1:25">
      <c r="A2155" s="480"/>
      <c r="B2155" s="480"/>
      <c r="C2155" s="480"/>
      <c r="D2155" s="480"/>
      <c r="E2155" s="480"/>
      <c r="F2155" s="480"/>
      <c r="G2155" s="480"/>
      <c r="H2155" s="480"/>
      <c r="I2155" s="34" t="s">
        <v>536</v>
      </c>
      <c r="J2155" s="558"/>
      <c r="K2155" s="39" t="s">
        <v>39</v>
      </c>
      <c r="L2155" s="36">
        <f>L2156+L2157</f>
        <v>0</v>
      </c>
      <c r="M2155" s="36">
        <f t="shared" ref="M2155:O2155" si="1101">M2156+M2157</f>
        <v>0</v>
      </c>
      <c r="N2155" s="36">
        <f t="shared" si="1101"/>
        <v>0</v>
      </c>
      <c r="O2155" s="36">
        <f t="shared" si="1101"/>
        <v>3785.2420000000002</v>
      </c>
      <c r="P2155" s="36"/>
      <c r="Q2155" s="36">
        <f t="shared" si="1096"/>
        <v>3785.2420000000002</v>
      </c>
      <c r="R2155" s="37"/>
    </row>
    <row r="2156" spans="1:25" ht="25.5">
      <c r="A2156" s="480"/>
      <c r="B2156" s="480"/>
      <c r="C2156" s="480"/>
      <c r="D2156" s="480"/>
      <c r="E2156" s="480"/>
      <c r="F2156" s="480"/>
      <c r="G2156" s="480"/>
      <c r="H2156" s="480"/>
      <c r="I2156" s="46" t="s">
        <v>114</v>
      </c>
      <c r="J2156" s="558"/>
      <c r="K2156" s="169" t="s">
        <v>11</v>
      </c>
      <c r="L2156" s="35">
        <v>0</v>
      </c>
      <c r="M2156" s="35">
        <v>0</v>
      </c>
      <c r="N2156" s="35">
        <v>0</v>
      </c>
      <c r="O2156" s="35">
        <v>0.28199999999999997</v>
      </c>
      <c r="P2156" s="35"/>
      <c r="Q2156" s="36">
        <f t="shared" si="1096"/>
        <v>0.28199999999999997</v>
      </c>
      <c r="R2156" s="37"/>
    </row>
    <row r="2157" spans="1:25">
      <c r="A2157" s="480"/>
      <c r="B2157" s="480"/>
      <c r="C2157" s="480"/>
      <c r="D2157" s="480"/>
      <c r="E2157" s="480"/>
      <c r="F2157" s="480"/>
      <c r="G2157" s="480"/>
      <c r="H2157" s="480"/>
      <c r="I2157" s="46" t="s">
        <v>16</v>
      </c>
      <c r="J2157" s="558"/>
      <c r="K2157" s="169" t="s">
        <v>12</v>
      </c>
      <c r="L2157" s="35">
        <v>0</v>
      </c>
      <c r="M2157" s="35">
        <v>0</v>
      </c>
      <c r="N2157" s="35">
        <v>0</v>
      </c>
      <c r="O2157" s="35">
        <v>3784.96</v>
      </c>
      <c r="P2157" s="35"/>
      <c r="Q2157" s="36">
        <f t="shared" si="1096"/>
        <v>3784.96</v>
      </c>
      <c r="R2157" s="37"/>
    </row>
    <row r="2158" spans="1:25" ht="25.5">
      <c r="A2158" s="480"/>
      <c r="B2158" s="480"/>
      <c r="C2158" s="480"/>
      <c r="D2158" s="480"/>
      <c r="E2158" s="480"/>
      <c r="F2158" s="480"/>
      <c r="G2158" s="480"/>
      <c r="H2158" s="480"/>
      <c r="I2158" s="34" t="s">
        <v>537</v>
      </c>
      <c r="J2158" s="558"/>
      <c r="K2158" s="39" t="s">
        <v>44</v>
      </c>
      <c r="L2158" s="36">
        <f>L2159+L2160</f>
        <v>0</v>
      </c>
      <c r="M2158" s="36">
        <f t="shared" ref="M2158:O2158" si="1102">M2159+M2160</f>
        <v>0</v>
      </c>
      <c r="N2158" s="36">
        <f t="shared" si="1102"/>
        <v>0</v>
      </c>
      <c r="O2158" s="36">
        <f t="shared" si="1102"/>
        <v>478.4</v>
      </c>
      <c r="P2158" s="36"/>
      <c r="Q2158" s="36">
        <f t="shared" si="1096"/>
        <v>478.4</v>
      </c>
      <c r="R2158" s="37"/>
    </row>
    <row r="2159" spans="1:25" ht="25.5">
      <c r="A2159" s="480"/>
      <c r="B2159" s="480"/>
      <c r="C2159" s="480"/>
      <c r="D2159" s="480"/>
      <c r="E2159" s="480"/>
      <c r="F2159" s="480"/>
      <c r="G2159" s="480"/>
      <c r="H2159" s="480"/>
      <c r="I2159" s="46" t="s">
        <v>114</v>
      </c>
      <c r="J2159" s="558"/>
      <c r="K2159" s="169" t="s">
        <v>11</v>
      </c>
      <c r="L2159" s="35">
        <v>0</v>
      </c>
      <c r="M2159" s="35">
        <v>0</v>
      </c>
      <c r="N2159" s="35">
        <v>0</v>
      </c>
      <c r="O2159" s="35">
        <v>0.157</v>
      </c>
      <c r="P2159" s="35"/>
      <c r="Q2159" s="36">
        <f t="shared" si="1096"/>
        <v>0.157</v>
      </c>
      <c r="R2159" s="37"/>
    </row>
    <row r="2160" spans="1:25">
      <c r="A2160" s="480"/>
      <c r="B2160" s="480"/>
      <c r="C2160" s="480"/>
      <c r="D2160" s="480"/>
      <c r="E2160" s="480"/>
      <c r="F2160" s="480"/>
      <c r="G2160" s="480"/>
      <c r="H2160" s="480"/>
      <c r="I2160" s="46" t="s">
        <v>16</v>
      </c>
      <c r="J2160" s="558"/>
      <c r="K2160" s="169" t="s">
        <v>12</v>
      </c>
      <c r="L2160" s="35">
        <v>0</v>
      </c>
      <c r="M2160" s="35">
        <v>0</v>
      </c>
      <c r="N2160" s="35">
        <v>0</v>
      </c>
      <c r="O2160" s="35">
        <v>478.24299999999999</v>
      </c>
      <c r="P2160" s="35"/>
      <c r="Q2160" s="36">
        <f t="shared" si="1096"/>
        <v>478.24299999999999</v>
      </c>
      <c r="R2160" s="37"/>
    </row>
    <row r="2161" spans="1:24" ht="38.25">
      <c r="A2161" s="480"/>
      <c r="B2161" s="480"/>
      <c r="C2161" s="480"/>
      <c r="D2161" s="480"/>
      <c r="E2161" s="480"/>
      <c r="F2161" s="480"/>
      <c r="G2161" s="480"/>
      <c r="H2161" s="480"/>
      <c r="I2161" s="34" t="s">
        <v>60</v>
      </c>
      <c r="J2161" s="558"/>
      <c r="K2161" s="39" t="s">
        <v>48</v>
      </c>
      <c r="L2161" s="36">
        <f>L2162</f>
        <v>0</v>
      </c>
      <c r="M2161" s="36">
        <f t="shared" ref="M2161:O2161" si="1103">M2162</f>
        <v>0</v>
      </c>
      <c r="N2161" s="36">
        <f t="shared" si="1103"/>
        <v>0</v>
      </c>
      <c r="O2161" s="36">
        <f t="shared" si="1103"/>
        <v>380.12099999999998</v>
      </c>
      <c r="P2161" s="36"/>
      <c r="Q2161" s="36">
        <f t="shared" si="1096"/>
        <v>380.12099999999998</v>
      </c>
      <c r="R2161" s="37"/>
    </row>
    <row r="2162" spans="1:24">
      <c r="A2162" s="480"/>
      <c r="B2162" s="480"/>
      <c r="C2162" s="480"/>
      <c r="D2162" s="480"/>
      <c r="E2162" s="480"/>
      <c r="F2162" s="480"/>
      <c r="G2162" s="480"/>
      <c r="H2162" s="480"/>
      <c r="I2162" s="46" t="s">
        <v>16</v>
      </c>
      <c r="J2162" s="558"/>
      <c r="K2162" s="169" t="s">
        <v>12</v>
      </c>
      <c r="L2162" s="35">
        <v>0</v>
      </c>
      <c r="M2162" s="35">
        <v>0</v>
      </c>
      <c r="N2162" s="35">
        <v>0</v>
      </c>
      <c r="O2162" s="35">
        <v>380.12099999999998</v>
      </c>
      <c r="P2162" s="35"/>
      <c r="Q2162" s="36">
        <f t="shared" si="1096"/>
        <v>380.12099999999998</v>
      </c>
      <c r="R2162" s="37"/>
    </row>
    <row r="2163" spans="1:24" ht="15" customHeight="1">
      <c r="A2163" s="497">
        <v>2</v>
      </c>
      <c r="B2163" s="516" t="s">
        <v>559</v>
      </c>
      <c r="C2163" s="480"/>
      <c r="D2163" s="480"/>
      <c r="E2163" s="480"/>
      <c r="F2163" s="480"/>
      <c r="G2163" s="480"/>
      <c r="H2163" s="480"/>
      <c r="I2163" s="43" t="s">
        <v>13</v>
      </c>
      <c r="J2163" s="558"/>
      <c r="K2163" s="407" t="s">
        <v>667</v>
      </c>
      <c r="L2163" s="408">
        <f>L2165</f>
        <v>0</v>
      </c>
      <c r="M2163" s="408">
        <f t="shared" ref="M2163:N2163" si="1104">M2165</f>
        <v>0</v>
      </c>
      <c r="N2163" s="408">
        <f t="shared" si="1104"/>
        <v>0</v>
      </c>
      <c r="O2163" s="408">
        <f>O2164</f>
        <v>359.82219999999995</v>
      </c>
      <c r="P2163" s="408"/>
      <c r="Q2163" s="15">
        <f t="shared" si="1096"/>
        <v>359.82219999999995</v>
      </c>
      <c r="R2163" s="306"/>
      <c r="S2163" s="162"/>
      <c r="T2163" s="162"/>
      <c r="U2163" s="162"/>
    </row>
    <row r="2164" spans="1:24" ht="25.5">
      <c r="A2164" s="497"/>
      <c r="B2164" s="516"/>
      <c r="C2164" s="480"/>
      <c r="D2164" s="480"/>
      <c r="E2164" s="480"/>
      <c r="F2164" s="480"/>
      <c r="G2164" s="480"/>
      <c r="H2164" s="480"/>
      <c r="I2164" s="38" t="s">
        <v>537</v>
      </c>
      <c r="J2164" s="558"/>
      <c r="K2164" s="396" t="s">
        <v>44</v>
      </c>
      <c r="L2164" s="399">
        <v>0</v>
      </c>
      <c r="M2164" s="399">
        <v>0</v>
      </c>
      <c r="N2164" s="399">
        <v>0</v>
      </c>
      <c r="O2164" s="399">
        <f>O2166+O2165</f>
        <v>359.82219999999995</v>
      </c>
      <c r="P2164" s="436"/>
      <c r="Q2164" s="399">
        <f>Q2166+Q2165</f>
        <v>359.82219999999995</v>
      </c>
      <c r="R2164" s="397"/>
      <c r="S2164" s="162"/>
      <c r="T2164" s="162"/>
      <c r="U2164" s="162"/>
    </row>
    <row r="2165" spans="1:24" s="269" customFormat="1" ht="25.5">
      <c r="A2165" s="497"/>
      <c r="B2165" s="516"/>
      <c r="C2165" s="480"/>
      <c r="D2165" s="480"/>
      <c r="E2165" s="480"/>
      <c r="F2165" s="480"/>
      <c r="G2165" s="480"/>
      <c r="H2165" s="480"/>
      <c r="I2165" s="46" t="s">
        <v>114</v>
      </c>
      <c r="J2165" s="558"/>
      <c r="K2165" s="169" t="s">
        <v>11</v>
      </c>
      <c r="L2165" s="35">
        <f>L2166</f>
        <v>0</v>
      </c>
      <c r="M2165" s="35">
        <f t="shared" ref="M2165:N2165" si="1105">M2166</f>
        <v>0</v>
      </c>
      <c r="N2165" s="35">
        <f t="shared" si="1105"/>
        <v>0</v>
      </c>
      <c r="O2165" s="35">
        <v>4.2200000000000001E-2</v>
      </c>
      <c r="P2165" s="35"/>
      <c r="Q2165" s="35">
        <f t="shared" si="1096"/>
        <v>4.2200000000000001E-2</v>
      </c>
      <c r="R2165" s="37"/>
      <c r="S2165" s="162"/>
      <c r="T2165" s="162"/>
      <c r="U2165" s="162"/>
      <c r="V2165" s="162"/>
      <c r="W2165" s="162"/>
      <c r="X2165" s="162"/>
    </row>
    <row r="2166" spans="1:24" s="269" customFormat="1">
      <c r="A2166" s="497"/>
      <c r="B2166" s="516"/>
      <c r="C2166" s="480"/>
      <c r="D2166" s="480"/>
      <c r="E2166" s="480"/>
      <c r="F2166" s="480"/>
      <c r="G2166" s="480"/>
      <c r="H2166" s="480"/>
      <c r="I2166" s="46" t="s">
        <v>16</v>
      </c>
      <c r="J2166" s="558"/>
      <c r="K2166" s="169" t="s">
        <v>12</v>
      </c>
      <c r="L2166" s="35">
        <v>0</v>
      </c>
      <c r="M2166" s="47">
        <v>0</v>
      </c>
      <c r="N2166" s="47">
        <v>0</v>
      </c>
      <c r="O2166" s="47">
        <v>359.78</v>
      </c>
      <c r="P2166" s="47"/>
      <c r="Q2166" s="36">
        <f t="shared" si="1096"/>
        <v>359.78</v>
      </c>
      <c r="R2166" s="37"/>
      <c r="S2166" s="162"/>
      <c r="T2166" s="162"/>
      <c r="U2166" s="162"/>
      <c r="V2166" s="162"/>
      <c r="W2166" s="162"/>
      <c r="X2166" s="162"/>
    </row>
    <row r="2167" spans="1:24" s="269" customFormat="1" ht="15" customHeight="1">
      <c r="A2167" s="495">
        <v>3</v>
      </c>
      <c r="B2167" s="479" t="s">
        <v>538</v>
      </c>
      <c r="C2167" s="480"/>
      <c r="D2167" s="480"/>
      <c r="E2167" s="480"/>
      <c r="F2167" s="480"/>
      <c r="G2167" s="480"/>
      <c r="H2167" s="480"/>
      <c r="I2167" s="43" t="s">
        <v>13</v>
      </c>
      <c r="J2167" s="558"/>
      <c r="K2167" s="407" t="s">
        <v>667</v>
      </c>
      <c r="L2167" s="408">
        <f>L2168</f>
        <v>0</v>
      </c>
      <c r="M2167" s="408">
        <f t="shared" ref="M2167" si="1106">M2168</f>
        <v>0</v>
      </c>
      <c r="N2167" s="408">
        <f t="shared" ref="N2167" si="1107">N2168</f>
        <v>0</v>
      </c>
      <c r="O2167" s="408">
        <f t="shared" ref="O2167" si="1108">O2168</f>
        <v>118.6926</v>
      </c>
      <c r="P2167" s="408"/>
      <c r="Q2167" s="15">
        <f t="shared" ref="Q2167" si="1109">N2167+O2167</f>
        <v>118.6926</v>
      </c>
      <c r="R2167" s="13"/>
      <c r="S2167" s="162"/>
      <c r="T2167" s="162"/>
      <c r="U2167" s="162"/>
      <c r="V2167" s="162"/>
      <c r="W2167" s="162"/>
      <c r="X2167" s="162"/>
    </row>
    <row r="2168" spans="1:24" s="269" customFormat="1" ht="25.5" customHeight="1">
      <c r="A2168" s="496"/>
      <c r="B2168" s="480"/>
      <c r="C2168" s="480"/>
      <c r="D2168" s="480"/>
      <c r="E2168" s="480"/>
      <c r="F2168" s="480"/>
      <c r="G2168" s="480"/>
      <c r="H2168" s="480"/>
      <c r="I2168" s="38" t="s">
        <v>537</v>
      </c>
      <c r="J2168" s="558"/>
      <c r="K2168" s="39" t="s">
        <v>44</v>
      </c>
      <c r="L2168" s="36">
        <f>L2169+L2170</f>
        <v>0</v>
      </c>
      <c r="M2168" s="36">
        <f t="shared" ref="M2168:O2168" si="1110">M2169+M2170</f>
        <v>0</v>
      </c>
      <c r="N2168" s="36">
        <f t="shared" si="1110"/>
        <v>0</v>
      </c>
      <c r="O2168" s="36">
        <f t="shared" si="1110"/>
        <v>118.6926</v>
      </c>
      <c r="P2168" s="36"/>
      <c r="Q2168" s="36">
        <f t="shared" si="1096"/>
        <v>118.6926</v>
      </c>
      <c r="R2168" s="37"/>
      <c r="S2168" s="162"/>
      <c r="T2168" s="162"/>
      <c r="U2168" s="162"/>
      <c r="V2168" s="162"/>
      <c r="W2168" s="162"/>
      <c r="X2168" s="162"/>
    </row>
    <row r="2169" spans="1:24" s="269" customFormat="1" ht="25.5">
      <c r="A2169" s="496"/>
      <c r="B2169" s="480"/>
      <c r="C2169" s="480"/>
      <c r="D2169" s="480"/>
      <c r="E2169" s="480"/>
      <c r="F2169" s="480"/>
      <c r="G2169" s="480"/>
      <c r="H2169" s="480"/>
      <c r="I2169" s="46" t="s">
        <v>114</v>
      </c>
      <c r="J2169" s="558"/>
      <c r="K2169" s="169" t="s">
        <v>11</v>
      </c>
      <c r="L2169" s="35">
        <v>0</v>
      </c>
      <c r="M2169" s="35">
        <v>0</v>
      </c>
      <c r="N2169" s="35">
        <v>0</v>
      </c>
      <c r="O2169" s="35">
        <v>0.1148</v>
      </c>
      <c r="P2169" s="35"/>
      <c r="Q2169" s="36">
        <f t="shared" si="1096"/>
        <v>0.1148</v>
      </c>
      <c r="R2169" s="37"/>
      <c r="S2169" s="162"/>
      <c r="T2169" s="162"/>
      <c r="U2169" s="162"/>
      <c r="V2169" s="162"/>
      <c r="W2169" s="162"/>
      <c r="X2169" s="162"/>
    </row>
    <row r="2170" spans="1:24" s="269" customFormat="1">
      <c r="A2170" s="496"/>
      <c r="B2170" s="480"/>
      <c r="C2170" s="480"/>
      <c r="D2170" s="480"/>
      <c r="E2170" s="480"/>
      <c r="F2170" s="480"/>
      <c r="G2170" s="480"/>
      <c r="H2170" s="480"/>
      <c r="I2170" s="46" t="s">
        <v>16</v>
      </c>
      <c r="J2170" s="558"/>
      <c r="K2170" s="169" t="s">
        <v>12</v>
      </c>
      <c r="L2170" s="35">
        <v>0</v>
      </c>
      <c r="M2170" s="35">
        <v>0</v>
      </c>
      <c r="N2170" s="35">
        <v>0</v>
      </c>
      <c r="O2170" s="35">
        <v>118.5778</v>
      </c>
      <c r="P2170" s="35"/>
      <c r="Q2170" s="36">
        <f t="shared" si="1096"/>
        <v>118.5778</v>
      </c>
      <c r="R2170" s="37"/>
      <c r="S2170" s="162"/>
      <c r="T2170" s="162"/>
      <c r="U2170" s="162"/>
      <c r="V2170" s="162"/>
      <c r="W2170" s="162"/>
      <c r="X2170" s="162"/>
    </row>
    <row r="2171" spans="1:24" s="269" customFormat="1" ht="15" customHeight="1">
      <c r="A2171" s="495">
        <v>4</v>
      </c>
      <c r="B2171" s="516" t="s">
        <v>539</v>
      </c>
      <c r="C2171" s="480"/>
      <c r="D2171" s="480"/>
      <c r="E2171" s="480"/>
      <c r="F2171" s="480"/>
      <c r="G2171" s="480"/>
      <c r="H2171" s="480"/>
      <c r="I2171" s="43" t="s">
        <v>13</v>
      </c>
      <c r="J2171" s="558"/>
      <c r="K2171" s="407" t="s">
        <v>667</v>
      </c>
      <c r="L2171" s="15">
        <f>L2172</f>
        <v>0</v>
      </c>
      <c r="M2171" s="15">
        <f t="shared" ref="M2171:Q2171" si="1111">M2172</f>
        <v>0</v>
      </c>
      <c r="N2171" s="15">
        <f t="shared" si="1111"/>
        <v>0</v>
      </c>
      <c r="O2171" s="15">
        <f t="shared" si="1111"/>
        <v>99.100999999999999</v>
      </c>
      <c r="P2171" s="15"/>
      <c r="Q2171" s="15">
        <f t="shared" si="1111"/>
        <v>99.100999999999999</v>
      </c>
      <c r="R2171" s="282"/>
      <c r="S2171" s="162"/>
      <c r="T2171" s="162"/>
      <c r="U2171" s="162"/>
      <c r="V2171" s="162"/>
      <c r="W2171" s="162"/>
      <c r="X2171" s="162"/>
    </row>
    <row r="2172" spans="1:24" s="269" customFormat="1" ht="25.5" customHeight="1">
      <c r="A2172" s="496"/>
      <c r="B2172" s="516"/>
      <c r="C2172" s="480"/>
      <c r="D2172" s="480"/>
      <c r="E2172" s="480"/>
      <c r="F2172" s="480"/>
      <c r="G2172" s="480"/>
      <c r="H2172" s="480"/>
      <c r="I2172" s="270" t="s">
        <v>535</v>
      </c>
      <c r="J2172" s="558"/>
      <c r="K2172" s="39" t="s">
        <v>27</v>
      </c>
      <c r="L2172" s="36">
        <f>L2173</f>
        <v>0</v>
      </c>
      <c r="M2172" s="36">
        <f t="shared" ref="M2172" si="1112">M2173</f>
        <v>0</v>
      </c>
      <c r="N2172" s="36">
        <f t="shared" ref="N2172" si="1113">N2173</f>
        <v>0</v>
      </c>
      <c r="O2172" s="36">
        <f t="shared" ref="O2172" si="1114">O2173</f>
        <v>99.100999999999999</v>
      </c>
      <c r="P2172" s="36"/>
      <c r="Q2172" s="36">
        <f t="shared" si="1096"/>
        <v>99.100999999999999</v>
      </c>
      <c r="R2172" s="155"/>
      <c r="S2172" s="162"/>
      <c r="T2172" s="162"/>
      <c r="U2172" s="162"/>
      <c r="V2172" s="162"/>
      <c r="W2172" s="162"/>
      <c r="X2172" s="162"/>
    </row>
    <row r="2173" spans="1:24" s="269" customFormat="1">
      <c r="A2173" s="496"/>
      <c r="B2173" s="516"/>
      <c r="C2173" s="480"/>
      <c r="D2173" s="480"/>
      <c r="E2173" s="480"/>
      <c r="F2173" s="480"/>
      <c r="G2173" s="480"/>
      <c r="H2173" s="480"/>
      <c r="I2173" s="46" t="s">
        <v>16</v>
      </c>
      <c r="J2173" s="558"/>
      <c r="K2173" s="169" t="s">
        <v>12</v>
      </c>
      <c r="L2173" s="371">
        <v>0</v>
      </c>
      <c r="M2173" s="371">
        <v>0</v>
      </c>
      <c r="N2173" s="371">
        <v>0</v>
      </c>
      <c r="O2173" s="371">
        <v>99.100999999999999</v>
      </c>
      <c r="P2173" s="371"/>
      <c r="Q2173" s="36">
        <f t="shared" si="1096"/>
        <v>99.100999999999999</v>
      </c>
      <c r="R2173" s="155"/>
      <c r="S2173" s="162"/>
      <c r="T2173" s="162"/>
      <c r="U2173" s="162"/>
      <c r="V2173" s="162"/>
      <c r="W2173" s="162"/>
      <c r="X2173" s="162"/>
    </row>
    <row r="2174" spans="1:24" s="269" customFormat="1" ht="15" customHeight="1">
      <c r="A2174" s="393"/>
      <c r="B2174" s="479" t="s">
        <v>540</v>
      </c>
      <c r="C2174" s="480"/>
      <c r="D2174" s="480"/>
      <c r="E2174" s="480"/>
      <c r="F2174" s="480"/>
      <c r="G2174" s="480"/>
      <c r="H2174" s="480"/>
      <c r="I2174" s="43" t="s">
        <v>13</v>
      </c>
      <c r="J2174" s="558"/>
      <c r="K2174" s="407" t="s">
        <v>667</v>
      </c>
      <c r="L2174" s="15">
        <f>L2175</f>
        <v>0</v>
      </c>
      <c r="M2174" s="15">
        <f t="shared" ref="M2174:Q2175" si="1115">M2175</f>
        <v>0</v>
      </c>
      <c r="N2174" s="15">
        <f t="shared" si="1115"/>
        <v>0</v>
      </c>
      <c r="O2174" s="15">
        <f t="shared" si="1115"/>
        <v>35.029000000000003</v>
      </c>
      <c r="P2174" s="15"/>
      <c r="Q2174" s="15">
        <f t="shared" si="1115"/>
        <v>35.029000000000003</v>
      </c>
      <c r="R2174" s="282"/>
      <c r="S2174" s="162"/>
      <c r="T2174" s="162"/>
      <c r="U2174" s="162"/>
      <c r="V2174" s="162"/>
      <c r="W2174" s="162"/>
      <c r="X2174" s="162"/>
    </row>
    <row r="2175" spans="1:24" s="269" customFormat="1" ht="38.25">
      <c r="A2175" s="393"/>
      <c r="B2175" s="480"/>
      <c r="C2175" s="480"/>
      <c r="D2175" s="480"/>
      <c r="E2175" s="480"/>
      <c r="F2175" s="480"/>
      <c r="G2175" s="480"/>
      <c r="H2175" s="480"/>
      <c r="I2175" s="409" t="s">
        <v>535</v>
      </c>
      <c r="J2175" s="558"/>
      <c r="K2175" s="39" t="s">
        <v>27</v>
      </c>
      <c r="L2175" s="36">
        <f>L2176</f>
        <v>0</v>
      </c>
      <c r="M2175" s="36">
        <f t="shared" si="1115"/>
        <v>0</v>
      </c>
      <c r="N2175" s="36">
        <f t="shared" si="1115"/>
        <v>0</v>
      </c>
      <c r="O2175" s="36">
        <f t="shared" si="1115"/>
        <v>35.029000000000003</v>
      </c>
      <c r="P2175" s="36"/>
      <c r="Q2175" s="36">
        <f t="shared" si="1115"/>
        <v>35.029000000000003</v>
      </c>
      <c r="R2175" s="155"/>
      <c r="S2175" s="162"/>
      <c r="T2175" s="162"/>
      <c r="U2175" s="162"/>
      <c r="V2175" s="162"/>
      <c r="W2175" s="162"/>
      <c r="X2175" s="162"/>
    </row>
    <row r="2176" spans="1:24" s="269" customFormat="1" ht="15" customHeight="1">
      <c r="A2176" s="393"/>
      <c r="B2176" s="480"/>
      <c r="C2176" s="480"/>
      <c r="D2176" s="480"/>
      <c r="E2176" s="480"/>
      <c r="F2176" s="480"/>
      <c r="G2176" s="480"/>
      <c r="H2176" s="480"/>
      <c r="I2176" s="46" t="s">
        <v>16</v>
      </c>
      <c r="J2176" s="558"/>
      <c r="K2176" s="169" t="s">
        <v>12</v>
      </c>
      <c r="L2176" s="35">
        <v>0</v>
      </c>
      <c r="M2176" s="35">
        <v>0</v>
      </c>
      <c r="N2176" s="35">
        <v>0</v>
      </c>
      <c r="O2176" s="35">
        <v>35.029000000000003</v>
      </c>
      <c r="P2176" s="35"/>
      <c r="Q2176" s="52">
        <f>L2176+M2176+N2176+O2176</f>
        <v>35.029000000000003</v>
      </c>
      <c r="R2176" s="155"/>
      <c r="S2176" s="162"/>
      <c r="T2176" s="162"/>
      <c r="U2176" s="162"/>
      <c r="V2176" s="162"/>
      <c r="W2176" s="162"/>
      <c r="X2176" s="162"/>
    </row>
    <row r="2177" spans="1:24" s="269" customFormat="1" ht="36" customHeight="1">
      <c r="A2177" s="219">
        <v>6</v>
      </c>
      <c r="B2177" s="479" t="s">
        <v>541</v>
      </c>
      <c r="C2177" s="480"/>
      <c r="D2177" s="480"/>
      <c r="E2177" s="480"/>
      <c r="F2177" s="480"/>
      <c r="G2177" s="480"/>
      <c r="H2177" s="480"/>
      <c r="I2177" s="43" t="s">
        <v>13</v>
      </c>
      <c r="J2177" s="558"/>
      <c r="K2177" s="407" t="s">
        <v>667</v>
      </c>
      <c r="L2177" s="411">
        <v>0</v>
      </c>
      <c r="M2177" s="411">
        <v>0</v>
      </c>
      <c r="N2177" s="411">
        <v>0</v>
      </c>
      <c r="O2177" s="411">
        <f>O2178</f>
        <v>35.055</v>
      </c>
      <c r="P2177" s="411"/>
      <c r="Q2177" s="412">
        <f>L2177+M2177+N2177+O2177</f>
        <v>35.055</v>
      </c>
      <c r="R2177" s="13"/>
      <c r="S2177" s="162"/>
      <c r="T2177" s="162"/>
      <c r="U2177" s="162"/>
      <c r="V2177" s="162"/>
      <c r="W2177" s="162"/>
      <c r="X2177" s="162"/>
    </row>
    <row r="2178" spans="1:24" s="269" customFormat="1" ht="38.25">
      <c r="A2178" s="394"/>
      <c r="B2178" s="480"/>
      <c r="C2178" s="480"/>
      <c r="D2178" s="480"/>
      <c r="E2178" s="480"/>
      <c r="F2178" s="480"/>
      <c r="G2178" s="480"/>
      <c r="H2178" s="480"/>
      <c r="I2178" s="409" t="s">
        <v>535</v>
      </c>
      <c r="J2178" s="558"/>
      <c r="K2178" s="39" t="s">
        <v>27</v>
      </c>
      <c r="L2178" s="288">
        <v>0</v>
      </c>
      <c r="M2178" s="288">
        <v>0</v>
      </c>
      <c r="N2178" s="288">
        <v>0</v>
      </c>
      <c r="O2178" s="288">
        <f>O2179</f>
        <v>35.055</v>
      </c>
      <c r="P2178" s="288"/>
      <c r="Q2178" s="422">
        <f>L2178+M2178+N2178+O2178</f>
        <v>35.055</v>
      </c>
      <c r="R2178" s="37"/>
      <c r="S2178" s="162"/>
      <c r="T2178" s="162"/>
      <c r="U2178" s="162"/>
      <c r="V2178" s="162"/>
      <c r="W2178" s="162"/>
      <c r="X2178" s="162"/>
    </row>
    <row r="2179" spans="1:24" s="269" customFormat="1">
      <c r="A2179" s="394"/>
      <c r="B2179" s="481"/>
      <c r="C2179" s="480"/>
      <c r="D2179" s="480"/>
      <c r="E2179" s="480"/>
      <c r="F2179" s="480"/>
      <c r="G2179" s="480"/>
      <c r="H2179" s="480"/>
      <c r="I2179" s="46" t="s">
        <v>16</v>
      </c>
      <c r="J2179" s="558"/>
      <c r="K2179" s="169" t="s">
        <v>12</v>
      </c>
      <c r="L2179" s="195">
        <v>0</v>
      </c>
      <c r="M2179" s="195">
        <v>0</v>
      </c>
      <c r="N2179" s="195">
        <v>0</v>
      </c>
      <c r="O2179" s="195">
        <v>35.055</v>
      </c>
      <c r="P2179" s="195"/>
      <c r="Q2179" s="192">
        <f>L2179+M2179+N2179+O2179</f>
        <v>35.055</v>
      </c>
      <c r="R2179" s="37"/>
      <c r="S2179" s="162"/>
      <c r="T2179" s="162"/>
      <c r="U2179" s="162"/>
      <c r="V2179" s="162"/>
      <c r="W2179" s="162"/>
      <c r="X2179" s="162"/>
    </row>
    <row r="2180" spans="1:24" s="269" customFormat="1" ht="30.75" customHeight="1">
      <c r="A2180" s="219">
        <v>7</v>
      </c>
      <c r="B2180" s="479" t="s">
        <v>542</v>
      </c>
      <c r="C2180" s="480"/>
      <c r="D2180" s="480"/>
      <c r="E2180" s="480"/>
      <c r="F2180" s="480"/>
      <c r="G2180" s="480"/>
      <c r="H2180" s="480"/>
      <c r="I2180" s="43" t="s">
        <v>13</v>
      </c>
      <c r="J2180" s="558"/>
      <c r="K2180" s="407" t="s">
        <v>667</v>
      </c>
      <c r="L2180" s="414" t="str">
        <f>L2181</f>
        <v>0</v>
      </c>
      <c r="M2180" s="414" t="str">
        <f t="shared" ref="M2180:O2181" si="1116">M2181</f>
        <v>0</v>
      </c>
      <c r="N2180" s="414" t="str">
        <f t="shared" si="1116"/>
        <v>0</v>
      </c>
      <c r="O2180" s="415">
        <f t="shared" si="1116"/>
        <v>60.173999999999999</v>
      </c>
      <c r="P2180" s="415"/>
      <c r="Q2180" s="416">
        <f>L2180+M2180+N2180+O2180</f>
        <v>60.173999999999999</v>
      </c>
      <c r="R2180" s="282"/>
      <c r="S2180" s="162"/>
      <c r="T2180" s="162"/>
      <c r="U2180" s="162"/>
      <c r="V2180" s="162"/>
      <c r="W2180" s="162"/>
      <c r="X2180" s="162"/>
    </row>
    <row r="2181" spans="1:24" s="269" customFormat="1" ht="38.25">
      <c r="A2181" s="394"/>
      <c r="B2181" s="480"/>
      <c r="C2181" s="480"/>
      <c r="D2181" s="480"/>
      <c r="E2181" s="480"/>
      <c r="F2181" s="480"/>
      <c r="G2181" s="480"/>
      <c r="H2181" s="480"/>
      <c r="I2181" s="409" t="s">
        <v>535</v>
      </c>
      <c r="J2181" s="558"/>
      <c r="K2181" s="39" t="s">
        <v>27</v>
      </c>
      <c r="L2181" s="419" t="str">
        <f>L2182</f>
        <v>0</v>
      </c>
      <c r="M2181" s="419" t="str">
        <f t="shared" si="1116"/>
        <v>0</v>
      </c>
      <c r="N2181" s="419" t="str">
        <f t="shared" si="1116"/>
        <v>0</v>
      </c>
      <c r="O2181" s="420">
        <f t="shared" si="1116"/>
        <v>60.173999999999999</v>
      </c>
      <c r="P2181" s="420"/>
      <c r="Q2181" s="421">
        <f t="shared" ref="Q2181:Q2242" si="1117">L2181+M2181+N2181+O2181</f>
        <v>60.173999999999999</v>
      </c>
      <c r="R2181" s="155"/>
      <c r="S2181" s="162"/>
      <c r="T2181" s="162"/>
      <c r="U2181" s="162"/>
      <c r="V2181" s="162"/>
      <c r="W2181" s="162"/>
      <c r="X2181" s="162"/>
    </row>
    <row r="2182" spans="1:24" s="269" customFormat="1">
      <c r="A2182" s="394"/>
      <c r="B2182" s="481"/>
      <c r="C2182" s="480"/>
      <c r="D2182" s="480"/>
      <c r="E2182" s="480"/>
      <c r="F2182" s="480"/>
      <c r="G2182" s="480"/>
      <c r="H2182" s="480"/>
      <c r="I2182" s="46" t="s">
        <v>16</v>
      </c>
      <c r="J2182" s="558"/>
      <c r="K2182" s="169" t="s">
        <v>12</v>
      </c>
      <c r="L2182" s="413" t="s">
        <v>668</v>
      </c>
      <c r="M2182" s="413" t="s">
        <v>668</v>
      </c>
      <c r="N2182" s="413" t="s">
        <v>668</v>
      </c>
      <c r="O2182" s="410">
        <v>60.173999999999999</v>
      </c>
      <c r="P2182" s="410"/>
      <c r="Q2182" s="400">
        <f t="shared" si="1117"/>
        <v>60.173999999999999</v>
      </c>
      <c r="R2182" s="155"/>
      <c r="S2182" s="162"/>
      <c r="T2182" s="162"/>
      <c r="U2182" s="162"/>
      <c r="V2182" s="162"/>
      <c r="W2182" s="162"/>
      <c r="X2182" s="162"/>
    </row>
    <row r="2183" spans="1:24" s="269" customFormat="1" ht="30.75" customHeight="1">
      <c r="A2183" s="219">
        <v>8</v>
      </c>
      <c r="B2183" s="479" t="s">
        <v>543</v>
      </c>
      <c r="C2183" s="480"/>
      <c r="D2183" s="480"/>
      <c r="E2183" s="480"/>
      <c r="F2183" s="480"/>
      <c r="G2183" s="480"/>
      <c r="H2183" s="480"/>
      <c r="I2183" s="43" t="s">
        <v>13</v>
      </c>
      <c r="J2183" s="558"/>
      <c r="K2183" s="407" t="s">
        <v>667</v>
      </c>
      <c r="L2183" s="414" t="str">
        <f>L2184</f>
        <v>0</v>
      </c>
      <c r="M2183" s="414" t="str">
        <f t="shared" ref="M2183:O2184" si="1118">M2184</f>
        <v>0</v>
      </c>
      <c r="N2183" s="414" t="str">
        <f t="shared" si="1118"/>
        <v>0</v>
      </c>
      <c r="O2183" s="415">
        <f t="shared" si="1118"/>
        <v>78.352000000000004</v>
      </c>
      <c r="P2183" s="415"/>
      <c r="Q2183" s="416">
        <f t="shared" si="1117"/>
        <v>78.352000000000004</v>
      </c>
      <c r="R2183" s="13"/>
      <c r="S2183" s="162"/>
      <c r="T2183" s="162"/>
      <c r="U2183" s="162"/>
      <c r="V2183" s="162"/>
      <c r="W2183" s="162"/>
      <c r="X2183" s="162"/>
    </row>
    <row r="2184" spans="1:24" s="269" customFormat="1" ht="38.25">
      <c r="A2184" s="394"/>
      <c r="B2184" s="480"/>
      <c r="C2184" s="480"/>
      <c r="D2184" s="480"/>
      <c r="E2184" s="480"/>
      <c r="F2184" s="480"/>
      <c r="G2184" s="480"/>
      <c r="H2184" s="480"/>
      <c r="I2184" s="409" t="s">
        <v>535</v>
      </c>
      <c r="J2184" s="558"/>
      <c r="K2184" s="39" t="s">
        <v>27</v>
      </c>
      <c r="L2184" s="419" t="str">
        <f>L2185</f>
        <v>0</v>
      </c>
      <c r="M2184" s="419" t="str">
        <f t="shared" si="1118"/>
        <v>0</v>
      </c>
      <c r="N2184" s="419" t="str">
        <f t="shared" si="1118"/>
        <v>0</v>
      </c>
      <c r="O2184" s="420">
        <f>O2185</f>
        <v>78.352000000000004</v>
      </c>
      <c r="P2184" s="420"/>
      <c r="Q2184" s="421">
        <f t="shared" si="1117"/>
        <v>78.352000000000004</v>
      </c>
      <c r="R2184" s="37"/>
      <c r="S2184" s="162"/>
      <c r="T2184" s="162"/>
      <c r="U2184" s="162"/>
      <c r="V2184" s="162"/>
      <c r="W2184" s="162"/>
      <c r="X2184" s="162"/>
    </row>
    <row r="2185" spans="1:24" s="269" customFormat="1">
      <c r="A2185" s="394"/>
      <c r="B2185" s="481"/>
      <c r="C2185" s="480"/>
      <c r="D2185" s="480"/>
      <c r="E2185" s="480"/>
      <c r="F2185" s="480"/>
      <c r="G2185" s="480"/>
      <c r="H2185" s="480"/>
      <c r="I2185" s="46" t="s">
        <v>16</v>
      </c>
      <c r="J2185" s="558"/>
      <c r="K2185" s="169" t="s">
        <v>12</v>
      </c>
      <c r="L2185" s="413" t="s">
        <v>668</v>
      </c>
      <c r="M2185" s="413" t="s">
        <v>668</v>
      </c>
      <c r="N2185" s="413" t="s">
        <v>668</v>
      </c>
      <c r="O2185" s="410">
        <v>78.352000000000004</v>
      </c>
      <c r="P2185" s="410"/>
      <c r="Q2185" s="400">
        <f t="shared" si="1117"/>
        <v>78.352000000000004</v>
      </c>
      <c r="R2185" s="37"/>
      <c r="S2185" s="162"/>
      <c r="T2185" s="162"/>
      <c r="U2185" s="162"/>
      <c r="V2185" s="162"/>
      <c r="W2185" s="162"/>
      <c r="X2185" s="162"/>
    </row>
    <row r="2186" spans="1:24" s="269" customFormat="1" ht="32.25" customHeight="1">
      <c r="A2186" s="219">
        <v>9</v>
      </c>
      <c r="B2186" s="479" t="s">
        <v>544</v>
      </c>
      <c r="C2186" s="480"/>
      <c r="D2186" s="480"/>
      <c r="E2186" s="480"/>
      <c r="F2186" s="480"/>
      <c r="G2186" s="480"/>
      <c r="H2186" s="480"/>
      <c r="I2186" s="43" t="s">
        <v>13</v>
      </c>
      <c r="J2186" s="558"/>
      <c r="K2186" s="407" t="s">
        <v>667</v>
      </c>
      <c r="L2186" s="414">
        <f>L2187</f>
        <v>0</v>
      </c>
      <c r="M2186" s="414" t="str">
        <f t="shared" ref="M2186:O2187" si="1119">M2187</f>
        <v>0</v>
      </c>
      <c r="N2186" s="414" t="str">
        <f t="shared" si="1119"/>
        <v>0</v>
      </c>
      <c r="O2186" s="415">
        <f t="shared" si="1119"/>
        <v>30.911999999999999</v>
      </c>
      <c r="P2186" s="415"/>
      <c r="Q2186" s="416">
        <f t="shared" si="1117"/>
        <v>30.911999999999999</v>
      </c>
      <c r="R2186" s="282"/>
      <c r="S2186" s="162"/>
      <c r="T2186" s="162"/>
      <c r="U2186" s="162"/>
      <c r="V2186" s="162"/>
      <c r="W2186" s="162"/>
      <c r="X2186" s="162"/>
    </row>
    <row r="2187" spans="1:24" s="269" customFormat="1" ht="38.25">
      <c r="A2187" s="394"/>
      <c r="B2187" s="480"/>
      <c r="C2187" s="480"/>
      <c r="D2187" s="480"/>
      <c r="E2187" s="480"/>
      <c r="F2187" s="480"/>
      <c r="G2187" s="480"/>
      <c r="H2187" s="480"/>
      <c r="I2187" s="409" t="s">
        <v>535</v>
      </c>
      <c r="J2187" s="558"/>
      <c r="K2187" s="39" t="s">
        <v>27</v>
      </c>
      <c r="L2187" s="419">
        <f>L2188</f>
        <v>0</v>
      </c>
      <c r="M2187" s="419" t="str">
        <f t="shared" si="1119"/>
        <v>0</v>
      </c>
      <c r="N2187" s="419" t="str">
        <f t="shared" si="1119"/>
        <v>0</v>
      </c>
      <c r="O2187" s="420">
        <f t="shared" si="1119"/>
        <v>30.911999999999999</v>
      </c>
      <c r="P2187" s="420"/>
      <c r="Q2187" s="421">
        <f t="shared" si="1117"/>
        <v>30.911999999999999</v>
      </c>
      <c r="R2187" s="155"/>
      <c r="S2187" s="162"/>
      <c r="T2187" s="162"/>
      <c r="U2187" s="162"/>
      <c r="V2187" s="162"/>
      <c r="W2187" s="162"/>
      <c r="X2187" s="162"/>
    </row>
    <row r="2188" spans="1:24" s="269" customFormat="1">
      <c r="A2188" s="394"/>
      <c r="B2188" s="481"/>
      <c r="C2188" s="480"/>
      <c r="D2188" s="480"/>
      <c r="E2188" s="480"/>
      <c r="F2188" s="480"/>
      <c r="G2188" s="480"/>
      <c r="H2188" s="480"/>
      <c r="I2188" s="46" t="s">
        <v>16</v>
      </c>
      <c r="J2188" s="558"/>
      <c r="K2188" s="169" t="s">
        <v>12</v>
      </c>
      <c r="L2188" s="413">
        <v>0</v>
      </c>
      <c r="M2188" s="413" t="s">
        <v>668</v>
      </c>
      <c r="N2188" s="413" t="s">
        <v>668</v>
      </c>
      <c r="O2188" s="410">
        <v>30.911999999999999</v>
      </c>
      <c r="P2188" s="410"/>
      <c r="Q2188" s="400">
        <f t="shared" si="1117"/>
        <v>30.911999999999999</v>
      </c>
      <c r="R2188" s="155"/>
      <c r="S2188" s="162"/>
      <c r="T2188" s="162"/>
      <c r="U2188" s="162"/>
      <c r="V2188" s="162"/>
      <c r="W2188" s="162"/>
      <c r="X2188" s="162"/>
    </row>
    <row r="2189" spans="1:24" s="269" customFormat="1" ht="51" customHeight="1">
      <c r="A2189" s="219">
        <v>10</v>
      </c>
      <c r="B2189" s="479" t="s">
        <v>545</v>
      </c>
      <c r="C2189" s="480"/>
      <c r="D2189" s="480"/>
      <c r="E2189" s="480"/>
      <c r="F2189" s="480"/>
      <c r="G2189" s="480"/>
      <c r="H2189" s="480"/>
      <c r="I2189" s="43" t="s">
        <v>13</v>
      </c>
      <c r="J2189" s="558"/>
      <c r="K2189" s="407" t="s">
        <v>667</v>
      </c>
      <c r="L2189" s="415" t="str">
        <f>L2190</f>
        <v>0</v>
      </c>
      <c r="M2189" s="415" t="str">
        <f t="shared" ref="M2189:O2190" si="1120">M2190</f>
        <v>0</v>
      </c>
      <c r="N2189" s="415" t="str">
        <f t="shared" si="1120"/>
        <v>0</v>
      </c>
      <c r="O2189" s="415">
        <f t="shared" si="1120"/>
        <v>35.914999999999999</v>
      </c>
      <c r="P2189" s="415"/>
      <c r="Q2189" s="416">
        <f t="shared" si="1117"/>
        <v>35.914999999999999</v>
      </c>
      <c r="R2189" s="282"/>
      <c r="S2189" s="162"/>
      <c r="T2189" s="162"/>
      <c r="U2189" s="162"/>
      <c r="V2189" s="162"/>
      <c r="W2189" s="162"/>
      <c r="X2189" s="162"/>
    </row>
    <row r="2190" spans="1:24" s="269" customFormat="1" ht="38.25">
      <c r="A2190" s="394"/>
      <c r="B2190" s="480"/>
      <c r="C2190" s="480"/>
      <c r="D2190" s="480"/>
      <c r="E2190" s="480"/>
      <c r="F2190" s="480"/>
      <c r="G2190" s="480"/>
      <c r="H2190" s="480"/>
      <c r="I2190" s="409" t="s">
        <v>535</v>
      </c>
      <c r="J2190" s="558"/>
      <c r="K2190" s="39" t="s">
        <v>27</v>
      </c>
      <c r="L2190" s="420" t="str">
        <f>L2191</f>
        <v>0</v>
      </c>
      <c r="M2190" s="420" t="str">
        <f t="shared" si="1120"/>
        <v>0</v>
      </c>
      <c r="N2190" s="420" t="str">
        <f t="shared" si="1120"/>
        <v>0</v>
      </c>
      <c r="O2190" s="420">
        <f t="shared" si="1120"/>
        <v>35.914999999999999</v>
      </c>
      <c r="P2190" s="420"/>
      <c r="Q2190" s="421">
        <f t="shared" si="1117"/>
        <v>35.914999999999999</v>
      </c>
      <c r="R2190" s="155"/>
      <c r="S2190" s="162"/>
      <c r="T2190" s="162"/>
      <c r="U2190" s="162"/>
      <c r="V2190" s="162"/>
      <c r="W2190" s="162"/>
      <c r="X2190" s="162"/>
    </row>
    <row r="2191" spans="1:24" s="269" customFormat="1">
      <c r="A2191" s="394"/>
      <c r="B2191" s="481"/>
      <c r="C2191" s="480"/>
      <c r="D2191" s="480"/>
      <c r="E2191" s="480"/>
      <c r="F2191" s="480"/>
      <c r="G2191" s="480"/>
      <c r="H2191" s="480"/>
      <c r="I2191" s="46" t="s">
        <v>16</v>
      </c>
      <c r="J2191" s="558"/>
      <c r="K2191" s="169" t="s">
        <v>12</v>
      </c>
      <c r="L2191" s="410" t="s">
        <v>668</v>
      </c>
      <c r="M2191" s="410" t="s">
        <v>668</v>
      </c>
      <c r="N2191" s="410" t="s">
        <v>668</v>
      </c>
      <c r="O2191" s="410">
        <v>35.914999999999999</v>
      </c>
      <c r="P2191" s="410"/>
      <c r="Q2191" s="400">
        <f t="shared" si="1117"/>
        <v>35.914999999999999</v>
      </c>
      <c r="R2191" s="155"/>
      <c r="S2191" s="162"/>
      <c r="T2191" s="162"/>
      <c r="U2191" s="162"/>
      <c r="V2191" s="162"/>
      <c r="W2191" s="162"/>
      <c r="X2191" s="162"/>
    </row>
    <row r="2192" spans="1:24" s="269" customFormat="1" ht="63.75" customHeight="1">
      <c r="A2192" s="219">
        <v>11</v>
      </c>
      <c r="B2192" s="479" t="s">
        <v>546</v>
      </c>
      <c r="C2192" s="480"/>
      <c r="D2192" s="480"/>
      <c r="E2192" s="480"/>
      <c r="F2192" s="480"/>
      <c r="G2192" s="480"/>
      <c r="H2192" s="480"/>
      <c r="I2192" s="43" t="s">
        <v>13</v>
      </c>
      <c r="J2192" s="558"/>
      <c r="K2192" s="407" t="s">
        <v>667</v>
      </c>
      <c r="L2192" s="415" t="str">
        <f>L2193</f>
        <v>0</v>
      </c>
      <c r="M2192" s="415" t="str">
        <f t="shared" ref="M2192:O2193" si="1121">M2193</f>
        <v>0</v>
      </c>
      <c r="N2192" s="415" t="str">
        <f t="shared" si="1121"/>
        <v>0</v>
      </c>
      <c r="O2192" s="415">
        <f t="shared" si="1121"/>
        <v>50.393999999999998</v>
      </c>
      <c r="P2192" s="415"/>
      <c r="Q2192" s="415">
        <f t="shared" ref="Q2192" si="1122">Q2193</f>
        <v>50.393999999999998</v>
      </c>
      <c r="R2192" s="282"/>
      <c r="S2192" s="162"/>
      <c r="T2192" s="162"/>
      <c r="U2192" s="162"/>
      <c r="V2192" s="162"/>
      <c r="W2192" s="162"/>
      <c r="X2192" s="162"/>
    </row>
    <row r="2193" spans="1:24" s="269" customFormat="1" ht="38.25">
      <c r="A2193" s="394"/>
      <c r="B2193" s="480"/>
      <c r="C2193" s="480"/>
      <c r="D2193" s="480"/>
      <c r="E2193" s="480"/>
      <c r="F2193" s="480"/>
      <c r="G2193" s="480"/>
      <c r="H2193" s="480"/>
      <c r="I2193" s="409" t="s">
        <v>535</v>
      </c>
      <c r="J2193" s="558"/>
      <c r="K2193" s="39" t="s">
        <v>27</v>
      </c>
      <c r="L2193" s="420" t="str">
        <f>L2194</f>
        <v>0</v>
      </c>
      <c r="M2193" s="420" t="str">
        <f t="shared" si="1121"/>
        <v>0</v>
      </c>
      <c r="N2193" s="420" t="str">
        <f t="shared" si="1121"/>
        <v>0</v>
      </c>
      <c r="O2193" s="420">
        <f t="shared" si="1121"/>
        <v>50.393999999999998</v>
      </c>
      <c r="P2193" s="420"/>
      <c r="Q2193" s="421">
        <f t="shared" si="1117"/>
        <v>50.393999999999998</v>
      </c>
      <c r="R2193" s="155"/>
      <c r="S2193" s="162"/>
      <c r="T2193" s="162"/>
      <c r="U2193" s="162"/>
      <c r="V2193" s="162"/>
      <c r="W2193" s="162"/>
      <c r="X2193" s="162"/>
    </row>
    <row r="2194" spans="1:24" s="269" customFormat="1">
      <c r="A2194" s="394"/>
      <c r="B2194" s="481"/>
      <c r="C2194" s="480"/>
      <c r="D2194" s="480"/>
      <c r="E2194" s="480"/>
      <c r="F2194" s="480"/>
      <c r="G2194" s="480"/>
      <c r="H2194" s="480"/>
      <c r="I2194" s="46" t="s">
        <v>16</v>
      </c>
      <c r="J2194" s="558"/>
      <c r="K2194" s="169" t="s">
        <v>12</v>
      </c>
      <c r="L2194" s="410" t="s">
        <v>668</v>
      </c>
      <c r="M2194" s="410" t="s">
        <v>668</v>
      </c>
      <c r="N2194" s="410" t="s">
        <v>668</v>
      </c>
      <c r="O2194" s="410">
        <v>50.393999999999998</v>
      </c>
      <c r="P2194" s="410"/>
      <c r="Q2194" s="400">
        <f t="shared" si="1117"/>
        <v>50.393999999999998</v>
      </c>
      <c r="R2194" s="155"/>
      <c r="S2194" s="162"/>
      <c r="T2194" s="162"/>
      <c r="U2194" s="162"/>
      <c r="V2194" s="162"/>
      <c r="W2194" s="162"/>
      <c r="X2194" s="162"/>
    </row>
    <row r="2195" spans="1:24" s="269" customFormat="1" ht="51" customHeight="1">
      <c r="A2195" s="219">
        <v>12</v>
      </c>
      <c r="B2195" s="479" t="s">
        <v>669</v>
      </c>
      <c r="C2195" s="480"/>
      <c r="D2195" s="480"/>
      <c r="E2195" s="480"/>
      <c r="F2195" s="480"/>
      <c r="G2195" s="480"/>
      <c r="H2195" s="480"/>
      <c r="I2195" s="43" t="s">
        <v>13</v>
      </c>
      <c r="J2195" s="558"/>
      <c r="K2195" s="407" t="s">
        <v>667</v>
      </c>
      <c r="L2195" s="415" t="str">
        <f>L2196</f>
        <v>0</v>
      </c>
      <c r="M2195" s="415" t="str">
        <f t="shared" ref="M2195:O2196" si="1123">M2196</f>
        <v>0</v>
      </c>
      <c r="N2195" s="415" t="str">
        <f t="shared" si="1123"/>
        <v>0</v>
      </c>
      <c r="O2195" s="415">
        <f t="shared" si="1123"/>
        <v>53.042999999999999</v>
      </c>
      <c r="P2195" s="415"/>
      <c r="Q2195" s="416">
        <f t="shared" si="1117"/>
        <v>53.042999999999999</v>
      </c>
      <c r="R2195" s="282"/>
      <c r="S2195" s="162"/>
      <c r="T2195" s="162"/>
      <c r="U2195" s="162"/>
      <c r="V2195" s="162"/>
      <c r="W2195" s="162"/>
      <c r="X2195" s="162"/>
    </row>
    <row r="2196" spans="1:24" s="269" customFormat="1" ht="38.25">
      <c r="A2196" s="394"/>
      <c r="B2196" s="480"/>
      <c r="C2196" s="480"/>
      <c r="D2196" s="480"/>
      <c r="E2196" s="480"/>
      <c r="F2196" s="480"/>
      <c r="G2196" s="480"/>
      <c r="H2196" s="480"/>
      <c r="I2196" s="409" t="s">
        <v>535</v>
      </c>
      <c r="J2196" s="558"/>
      <c r="K2196" s="39" t="s">
        <v>27</v>
      </c>
      <c r="L2196" s="420" t="str">
        <f>L2197</f>
        <v>0</v>
      </c>
      <c r="M2196" s="420" t="str">
        <f t="shared" si="1123"/>
        <v>0</v>
      </c>
      <c r="N2196" s="420" t="str">
        <f t="shared" si="1123"/>
        <v>0</v>
      </c>
      <c r="O2196" s="420">
        <f t="shared" si="1123"/>
        <v>53.042999999999999</v>
      </c>
      <c r="P2196" s="420"/>
      <c r="Q2196" s="421">
        <f t="shared" si="1117"/>
        <v>53.042999999999999</v>
      </c>
      <c r="R2196" s="155"/>
      <c r="S2196" s="162"/>
      <c r="T2196" s="162"/>
      <c r="U2196" s="162"/>
      <c r="V2196" s="162"/>
      <c r="W2196" s="162"/>
      <c r="X2196" s="162"/>
    </row>
    <row r="2197" spans="1:24" s="269" customFormat="1">
      <c r="A2197" s="394"/>
      <c r="B2197" s="481"/>
      <c r="C2197" s="480"/>
      <c r="D2197" s="480"/>
      <c r="E2197" s="480"/>
      <c r="F2197" s="480"/>
      <c r="G2197" s="480"/>
      <c r="H2197" s="480"/>
      <c r="I2197" s="46" t="s">
        <v>16</v>
      </c>
      <c r="J2197" s="558"/>
      <c r="K2197" s="169" t="s">
        <v>12</v>
      </c>
      <c r="L2197" s="410" t="s">
        <v>668</v>
      </c>
      <c r="M2197" s="410" t="s">
        <v>668</v>
      </c>
      <c r="N2197" s="410" t="s">
        <v>668</v>
      </c>
      <c r="O2197" s="410">
        <v>53.042999999999999</v>
      </c>
      <c r="P2197" s="410"/>
      <c r="Q2197" s="400">
        <f t="shared" si="1117"/>
        <v>53.042999999999999</v>
      </c>
      <c r="R2197" s="155"/>
      <c r="S2197" s="162"/>
      <c r="T2197" s="162"/>
      <c r="U2197" s="162"/>
      <c r="V2197" s="162"/>
      <c r="W2197" s="162"/>
      <c r="X2197" s="162"/>
    </row>
    <row r="2198" spans="1:24" s="269" customFormat="1" ht="63.75" customHeight="1">
      <c r="A2198" s="219">
        <v>13</v>
      </c>
      <c r="B2198" s="479" t="s">
        <v>547</v>
      </c>
      <c r="C2198" s="480"/>
      <c r="D2198" s="480"/>
      <c r="E2198" s="480"/>
      <c r="F2198" s="480"/>
      <c r="G2198" s="480"/>
      <c r="H2198" s="480"/>
      <c r="I2198" s="43" t="s">
        <v>13</v>
      </c>
      <c r="J2198" s="558"/>
      <c r="K2198" s="407" t="s">
        <v>667</v>
      </c>
      <c r="L2198" s="415" t="str">
        <f>L2199</f>
        <v>0</v>
      </c>
      <c r="M2198" s="415" t="str">
        <f t="shared" ref="M2198:O2199" si="1124">M2199</f>
        <v>0</v>
      </c>
      <c r="N2198" s="415" t="str">
        <f t="shared" si="1124"/>
        <v>0</v>
      </c>
      <c r="O2198" s="415">
        <f t="shared" si="1124"/>
        <v>57.863999999999997</v>
      </c>
      <c r="P2198" s="415"/>
      <c r="Q2198" s="416">
        <f t="shared" si="1117"/>
        <v>57.863999999999997</v>
      </c>
      <c r="R2198" s="282"/>
      <c r="S2198" s="162"/>
      <c r="T2198" s="162"/>
      <c r="U2198" s="162"/>
      <c r="V2198" s="162"/>
      <c r="W2198" s="162"/>
      <c r="X2198" s="162"/>
    </row>
    <row r="2199" spans="1:24" s="269" customFormat="1" ht="38.25">
      <c r="A2199" s="394"/>
      <c r="B2199" s="480"/>
      <c r="C2199" s="480"/>
      <c r="D2199" s="480"/>
      <c r="E2199" s="480"/>
      <c r="F2199" s="480"/>
      <c r="G2199" s="480"/>
      <c r="H2199" s="480"/>
      <c r="I2199" s="409" t="s">
        <v>535</v>
      </c>
      <c r="J2199" s="558"/>
      <c r="K2199" s="39" t="s">
        <v>27</v>
      </c>
      <c r="L2199" s="420" t="str">
        <f>L2200</f>
        <v>0</v>
      </c>
      <c r="M2199" s="420" t="str">
        <f t="shared" si="1124"/>
        <v>0</v>
      </c>
      <c r="N2199" s="420" t="str">
        <f t="shared" si="1124"/>
        <v>0</v>
      </c>
      <c r="O2199" s="420">
        <f t="shared" si="1124"/>
        <v>57.863999999999997</v>
      </c>
      <c r="P2199" s="420"/>
      <c r="Q2199" s="421">
        <f t="shared" si="1117"/>
        <v>57.863999999999997</v>
      </c>
      <c r="R2199" s="155"/>
      <c r="S2199" s="162"/>
      <c r="T2199" s="162"/>
      <c r="U2199" s="162"/>
      <c r="V2199" s="162"/>
      <c r="W2199" s="162"/>
      <c r="X2199" s="162"/>
    </row>
    <row r="2200" spans="1:24" s="269" customFormat="1">
      <c r="A2200" s="394"/>
      <c r="B2200" s="481"/>
      <c r="C2200" s="480"/>
      <c r="D2200" s="480"/>
      <c r="E2200" s="480"/>
      <c r="F2200" s="480"/>
      <c r="G2200" s="480"/>
      <c r="H2200" s="480"/>
      <c r="I2200" s="46" t="s">
        <v>16</v>
      </c>
      <c r="J2200" s="558"/>
      <c r="K2200" s="169" t="s">
        <v>12</v>
      </c>
      <c r="L2200" s="410" t="s">
        <v>668</v>
      </c>
      <c r="M2200" s="410" t="s">
        <v>668</v>
      </c>
      <c r="N2200" s="410" t="s">
        <v>668</v>
      </c>
      <c r="O2200" s="410">
        <v>57.863999999999997</v>
      </c>
      <c r="P2200" s="410"/>
      <c r="Q2200" s="400">
        <f t="shared" si="1117"/>
        <v>57.863999999999997</v>
      </c>
      <c r="R2200" s="155"/>
      <c r="S2200" s="162"/>
      <c r="T2200" s="162"/>
      <c r="U2200" s="162"/>
      <c r="V2200" s="162"/>
      <c r="W2200" s="162"/>
      <c r="X2200" s="162"/>
    </row>
    <row r="2201" spans="1:24" s="269" customFormat="1" ht="76.5" customHeight="1">
      <c r="A2201" s="219">
        <v>14</v>
      </c>
      <c r="B2201" s="479" t="s">
        <v>548</v>
      </c>
      <c r="C2201" s="480"/>
      <c r="D2201" s="480"/>
      <c r="E2201" s="480"/>
      <c r="F2201" s="480"/>
      <c r="G2201" s="480"/>
      <c r="H2201" s="480"/>
      <c r="I2201" s="43" t="s">
        <v>13</v>
      </c>
      <c r="J2201" s="558"/>
      <c r="K2201" s="407" t="s">
        <v>667</v>
      </c>
      <c r="L2201" s="415" t="str">
        <f>L2202</f>
        <v>0</v>
      </c>
      <c r="M2201" s="415" t="str">
        <f t="shared" ref="M2201:O2202" si="1125">M2202</f>
        <v>0</v>
      </c>
      <c r="N2201" s="415" t="str">
        <f t="shared" si="1125"/>
        <v>0</v>
      </c>
      <c r="O2201" s="415">
        <f t="shared" si="1125"/>
        <v>67.042000000000002</v>
      </c>
      <c r="P2201" s="415"/>
      <c r="Q2201" s="416">
        <f t="shared" si="1117"/>
        <v>67.042000000000002</v>
      </c>
      <c r="R2201" s="282"/>
      <c r="S2201" s="162"/>
      <c r="T2201" s="162"/>
      <c r="U2201" s="162"/>
      <c r="V2201" s="162"/>
      <c r="W2201" s="162"/>
      <c r="X2201" s="162"/>
    </row>
    <row r="2202" spans="1:24" s="269" customFormat="1" ht="38.25">
      <c r="A2202" s="394"/>
      <c r="B2202" s="480"/>
      <c r="C2202" s="480"/>
      <c r="D2202" s="480"/>
      <c r="E2202" s="480"/>
      <c r="F2202" s="480"/>
      <c r="G2202" s="480"/>
      <c r="H2202" s="480"/>
      <c r="I2202" s="409" t="s">
        <v>535</v>
      </c>
      <c r="J2202" s="558"/>
      <c r="K2202" s="39" t="s">
        <v>27</v>
      </c>
      <c r="L2202" s="420" t="str">
        <f>L2203</f>
        <v>0</v>
      </c>
      <c r="M2202" s="420" t="str">
        <f t="shared" si="1125"/>
        <v>0</v>
      </c>
      <c r="N2202" s="420" t="str">
        <f t="shared" si="1125"/>
        <v>0</v>
      </c>
      <c r="O2202" s="420">
        <f t="shared" si="1125"/>
        <v>67.042000000000002</v>
      </c>
      <c r="P2202" s="420"/>
      <c r="Q2202" s="421">
        <f t="shared" si="1117"/>
        <v>67.042000000000002</v>
      </c>
      <c r="R2202" s="155"/>
      <c r="S2202" s="162"/>
      <c r="T2202" s="162"/>
      <c r="U2202" s="162"/>
      <c r="V2202" s="162"/>
      <c r="W2202" s="162"/>
      <c r="X2202" s="162"/>
    </row>
    <row r="2203" spans="1:24" s="269" customFormat="1">
      <c r="A2203" s="394"/>
      <c r="B2203" s="481"/>
      <c r="C2203" s="480"/>
      <c r="D2203" s="480"/>
      <c r="E2203" s="480"/>
      <c r="F2203" s="480"/>
      <c r="G2203" s="480"/>
      <c r="H2203" s="480"/>
      <c r="I2203" s="46" t="s">
        <v>16</v>
      </c>
      <c r="J2203" s="558"/>
      <c r="K2203" s="169" t="s">
        <v>12</v>
      </c>
      <c r="L2203" s="410" t="s">
        <v>668</v>
      </c>
      <c r="M2203" s="410" t="s">
        <v>668</v>
      </c>
      <c r="N2203" s="410" t="s">
        <v>668</v>
      </c>
      <c r="O2203" s="410">
        <v>67.042000000000002</v>
      </c>
      <c r="P2203" s="410"/>
      <c r="Q2203" s="400">
        <f t="shared" si="1117"/>
        <v>67.042000000000002</v>
      </c>
      <c r="R2203" s="155"/>
      <c r="S2203" s="162"/>
      <c r="T2203" s="162"/>
      <c r="U2203" s="162"/>
      <c r="V2203" s="162"/>
      <c r="W2203" s="162"/>
      <c r="X2203" s="162"/>
    </row>
    <row r="2204" spans="1:24" s="269" customFormat="1" ht="63.75" customHeight="1">
      <c r="A2204" s="219">
        <v>15</v>
      </c>
      <c r="B2204" s="479" t="s">
        <v>549</v>
      </c>
      <c r="C2204" s="480"/>
      <c r="D2204" s="480"/>
      <c r="E2204" s="480"/>
      <c r="F2204" s="480"/>
      <c r="G2204" s="480"/>
      <c r="H2204" s="480"/>
      <c r="I2204" s="43" t="s">
        <v>13</v>
      </c>
      <c r="J2204" s="558"/>
      <c r="K2204" s="407" t="s">
        <v>667</v>
      </c>
      <c r="L2204" s="415" t="str">
        <f>L2205</f>
        <v>0</v>
      </c>
      <c r="M2204" s="415" t="str">
        <f t="shared" ref="M2204:O2204" si="1126">M2205</f>
        <v>0</v>
      </c>
      <c r="N2204" s="415" t="str">
        <f t="shared" si="1126"/>
        <v>0</v>
      </c>
      <c r="O2204" s="415">
        <f t="shared" si="1126"/>
        <v>303.58</v>
      </c>
      <c r="P2204" s="415"/>
      <c r="Q2204" s="416">
        <f t="shared" si="1117"/>
        <v>303.58</v>
      </c>
      <c r="R2204" s="282"/>
      <c r="S2204" s="162"/>
      <c r="T2204" s="162"/>
      <c r="U2204" s="162"/>
      <c r="V2204" s="162"/>
      <c r="W2204" s="162"/>
      <c r="X2204" s="162"/>
    </row>
    <row r="2205" spans="1:24" s="269" customFormat="1" ht="38.25">
      <c r="A2205" s="394"/>
      <c r="B2205" s="480"/>
      <c r="C2205" s="480"/>
      <c r="D2205" s="480"/>
      <c r="E2205" s="480"/>
      <c r="F2205" s="480"/>
      <c r="G2205" s="480"/>
      <c r="H2205" s="480"/>
      <c r="I2205" s="409" t="s">
        <v>535</v>
      </c>
      <c r="J2205" s="558"/>
      <c r="K2205" s="39" t="s">
        <v>27</v>
      </c>
      <c r="L2205" s="420" t="str">
        <f>L2207</f>
        <v>0</v>
      </c>
      <c r="M2205" s="420" t="str">
        <f>M2207</f>
        <v>0</v>
      </c>
      <c r="N2205" s="420" t="str">
        <f>N2207</f>
        <v>0</v>
      </c>
      <c r="O2205" s="420">
        <f>O2206+O2207</f>
        <v>303.58</v>
      </c>
      <c r="P2205" s="420"/>
      <c r="Q2205" s="421">
        <f t="shared" si="1117"/>
        <v>303.58</v>
      </c>
      <c r="R2205" s="155"/>
      <c r="S2205" s="162"/>
      <c r="T2205" s="162"/>
      <c r="U2205" s="162"/>
      <c r="V2205" s="162"/>
      <c r="W2205" s="162"/>
      <c r="X2205" s="162"/>
    </row>
    <row r="2206" spans="1:24" s="269" customFormat="1" ht="25.5">
      <c r="A2206" s="394"/>
      <c r="B2206" s="480"/>
      <c r="C2206" s="480"/>
      <c r="D2206" s="480"/>
      <c r="E2206" s="480"/>
      <c r="F2206" s="480"/>
      <c r="G2206" s="480"/>
      <c r="H2206" s="480"/>
      <c r="I2206" s="417" t="s">
        <v>114</v>
      </c>
      <c r="J2206" s="558"/>
      <c r="K2206" s="390" t="s">
        <v>670</v>
      </c>
      <c r="L2206" s="413">
        <v>0</v>
      </c>
      <c r="M2206" s="413">
        <v>0</v>
      </c>
      <c r="N2206" s="419">
        <v>0</v>
      </c>
      <c r="O2206" s="410">
        <v>0.56000000000000005</v>
      </c>
      <c r="P2206" s="410"/>
      <c r="Q2206" s="400">
        <f t="shared" si="1117"/>
        <v>0.56000000000000005</v>
      </c>
      <c r="R2206" s="155"/>
      <c r="S2206" s="162"/>
      <c r="T2206" s="162"/>
      <c r="U2206" s="162"/>
      <c r="V2206" s="162"/>
      <c r="W2206" s="162"/>
      <c r="X2206" s="162"/>
    </row>
    <row r="2207" spans="1:24" s="269" customFormat="1">
      <c r="A2207" s="394"/>
      <c r="B2207" s="481"/>
      <c r="C2207" s="480"/>
      <c r="D2207" s="480"/>
      <c r="E2207" s="480"/>
      <c r="F2207" s="480"/>
      <c r="G2207" s="480"/>
      <c r="H2207" s="480"/>
      <c r="I2207" s="46" t="s">
        <v>16</v>
      </c>
      <c r="J2207" s="558"/>
      <c r="K2207" s="169" t="s">
        <v>12</v>
      </c>
      <c r="L2207" s="410" t="s">
        <v>668</v>
      </c>
      <c r="M2207" s="410" t="s">
        <v>668</v>
      </c>
      <c r="N2207" s="410" t="s">
        <v>668</v>
      </c>
      <c r="O2207" s="410">
        <v>303.02</v>
      </c>
      <c r="P2207" s="410"/>
      <c r="Q2207" s="400">
        <f t="shared" si="1117"/>
        <v>303.02</v>
      </c>
      <c r="R2207" s="155"/>
      <c r="S2207" s="162"/>
      <c r="T2207" s="162"/>
      <c r="U2207" s="162"/>
      <c r="V2207" s="162"/>
      <c r="W2207" s="162"/>
      <c r="X2207" s="162"/>
    </row>
    <row r="2208" spans="1:24" s="269" customFormat="1" ht="51" customHeight="1">
      <c r="A2208" s="219">
        <v>16</v>
      </c>
      <c r="B2208" s="479" t="s">
        <v>550</v>
      </c>
      <c r="C2208" s="480"/>
      <c r="D2208" s="480"/>
      <c r="E2208" s="480"/>
      <c r="F2208" s="480"/>
      <c r="G2208" s="480"/>
      <c r="H2208" s="480"/>
      <c r="I2208" s="43" t="s">
        <v>13</v>
      </c>
      <c r="J2208" s="558"/>
      <c r="K2208" s="407" t="s">
        <v>667</v>
      </c>
      <c r="L2208" s="415" t="str">
        <f>L2209</f>
        <v>0</v>
      </c>
      <c r="M2208" s="415" t="str">
        <f t="shared" ref="M2208:O2209" si="1127">M2209</f>
        <v>0</v>
      </c>
      <c r="N2208" s="415" t="str">
        <f t="shared" si="1127"/>
        <v>0</v>
      </c>
      <c r="O2208" s="415">
        <f t="shared" si="1127"/>
        <v>331.78800000000001</v>
      </c>
      <c r="P2208" s="415"/>
      <c r="Q2208" s="416">
        <f t="shared" si="1117"/>
        <v>331.78800000000001</v>
      </c>
      <c r="R2208" s="282"/>
      <c r="S2208" s="162"/>
      <c r="T2208" s="162"/>
      <c r="U2208" s="162"/>
      <c r="V2208" s="162"/>
      <c r="W2208" s="162"/>
      <c r="X2208" s="162"/>
    </row>
    <row r="2209" spans="1:24" s="269" customFormat="1" ht="38.25">
      <c r="A2209" s="394"/>
      <c r="B2209" s="480"/>
      <c r="C2209" s="480"/>
      <c r="D2209" s="480"/>
      <c r="E2209" s="480"/>
      <c r="F2209" s="480"/>
      <c r="G2209" s="480"/>
      <c r="H2209" s="480"/>
      <c r="I2209" s="409" t="s">
        <v>535</v>
      </c>
      <c r="J2209" s="558"/>
      <c r="K2209" s="39" t="s">
        <v>27</v>
      </c>
      <c r="L2209" s="420" t="str">
        <f>L2210</f>
        <v>0</v>
      </c>
      <c r="M2209" s="420" t="str">
        <f t="shared" si="1127"/>
        <v>0</v>
      </c>
      <c r="N2209" s="420" t="str">
        <f t="shared" si="1127"/>
        <v>0</v>
      </c>
      <c r="O2209" s="420">
        <f t="shared" si="1127"/>
        <v>331.78800000000001</v>
      </c>
      <c r="P2209" s="420"/>
      <c r="Q2209" s="421">
        <f t="shared" si="1117"/>
        <v>331.78800000000001</v>
      </c>
      <c r="R2209" s="155"/>
      <c r="S2209" s="162"/>
      <c r="T2209" s="162"/>
      <c r="U2209" s="162"/>
      <c r="V2209" s="162"/>
      <c r="W2209" s="162"/>
      <c r="X2209" s="162"/>
    </row>
    <row r="2210" spans="1:24" s="269" customFormat="1">
      <c r="A2210" s="394"/>
      <c r="B2210" s="481"/>
      <c r="C2210" s="480"/>
      <c r="D2210" s="480"/>
      <c r="E2210" s="480"/>
      <c r="F2210" s="480"/>
      <c r="G2210" s="480"/>
      <c r="H2210" s="480"/>
      <c r="I2210" s="46" t="s">
        <v>16</v>
      </c>
      <c r="J2210" s="558"/>
      <c r="K2210" s="169" t="s">
        <v>12</v>
      </c>
      <c r="L2210" s="410" t="s">
        <v>668</v>
      </c>
      <c r="M2210" s="410" t="s">
        <v>668</v>
      </c>
      <c r="N2210" s="410" t="s">
        <v>668</v>
      </c>
      <c r="O2210" s="410">
        <v>331.78800000000001</v>
      </c>
      <c r="P2210" s="410"/>
      <c r="Q2210" s="400">
        <f t="shared" si="1117"/>
        <v>331.78800000000001</v>
      </c>
      <c r="R2210" s="155"/>
      <c r="S2210" s="162"/>
      <c r="T2210" s="162"/>
      <c r="U2210" s="162"/>
      <c r="V2210" s="162"/>
      <c r="W2210" s="162"/>
      <c r="X2210" s="162"/>
    </row>
    <row r="2211" spans="1:24" s="269" customFormat="1" ht="63.75" customHeight="1">
      <c r="A2211" s="219">
        <v>17</v>
      </c>
      <c r="B2211" s="479" t="s">
        <v>551</v>
      </c>
      <c r="C2211" s="480"/>
      <c r="D2211" s="480"/>
      <c r="E2211" s="480"/>
      <c r="F2211" s="480"/>
      <c r="G2211" s="480"/>
      <c r="H2211" s="480"/>
      <c r="I2211" s="43" t="s">
        <v>13</v>
      </c>
      <c r="J2211" s="558"/>
      <c r="K2211" s="407" t="s">
        <v>667</v>
      </c>
      <c r="L2211" s="415" t="str">
        <f>L2212</f>
        <v>0</v>
      </c>
      <c r="M2211" s="415" t="str">
        <f t="shared" ref="M2211:O2212" si="1128">M2212</f>
        <v>0</v>
      </c>
      <c r="N2211" s="415" t="str">
        <f t="shared" si="1128"/>
        <v>0</v>
      </c>
      <c r="O2211" s="415">
        <f t="shared" si="1128"/>
        <v>29.062999999999999</v>
      </c>
      <c r="P2211" s="415"/>
      <c r="Q2211" s="416">
        <f t="shared" si="1117"/>
        <v>29.062999999999999</v>
      </c>
      <c r="R2211" s="282"/>
      <c r="S2211" s="162"/>
      <c r="T2211" s="162"/>
      <c r="U2211" s="162"/>
      <c r="V2211" s="162"/>
      <c r="W2211" s="162"/>
      <c r="X2211" s="162"/>
    </row>
    <row r="2212" spans="1:24" s="269" customFormat="1" ht="38.25">
      <c r="A2212" s="394"/>
      <c r="B2212" s="480"/>
      <c r="C2212" s="480"/>
      <c r="D2212" s="480"/>
      <c r="E2212" s="480"/>
      <c r="F2212" s="480"/>
      <c r="G2212" s="480"/>
      <c r="H2212" s="480"/>
      <c r="I2212" s="409" t="s">
        <v>535</v>
      </c>
      <c r="J2212" s="558"/>
      <c r="K2212" s="39" t="s">
        <v>27</v>
      </c>
      <c r="L2212" s="420" t="str">
        <f>L2213</f>
        <v>0</v>
      </c>
      <c r="M2212" s="420" t="str">
        <f t="shared" si="1128"/>
        <v>0</v>
      </c>
      <c r="N2212" s="420" t="str">
        <f t="shared" si="1128"/>
        <v>0</v>
      </c>
      <c r="O2212" s="420">
        <f t="shared" si="1128"/>
        <v>29.062999999999999</v>
      </c>
      <c r="P2212" s="420"/>
      <c r="Q2212" s="421">
        <f t="shared" si="1117"/>
        <v>29.062999999999999</v>
      </c>
      <c r="R2212" s="155"/>
      <c r="S2212" s="162"/>
      <c r="T2212" s="162"/>
      <c r="U2212" s="162"/>
      <c r="V2212" s="162"/>
      <c r="W2212" s="162"/>
      <c r="X2212" s="162"/>
    </row>
    <row r="2213" spans="1:24" s="269" customFormat="1">
      <c r="A2213" s="394"/>
      <c r="B2213" s="481"/>
      <c r="C2213" s="480"/>
      <c r="D2213" s="480"/>
      <c r="E2213" s="480"/>
      <c r="F2213" s="480"/>
      <c r="G2213" s="480"/>
      <c r="H2213" s="480"/>
      <c r="I2213" s="46" t="s">
        <v>16</v>
      </c>
      <c r="J2213" s="558"/>
      <c r="K2213" s="169" t="s">
        <v>12</v>
      </c>
      <c r="L2213" s="410" t="s">
        <v>668</v>
      </c>
      <c r="M2213" s="410" t="s">
        <v>668</v>
      </c>
      <c r="N2213" s="410" t="s">
        <v>668</v>
      </c>
      <c r="O2213" s="410">
        <v>29.062999999999999</v>
      </c>
      <c r="P2213" s="410"/>
      <c r="Q2213" s="400">
        <f t="shared" si="1117"/>
        <v>29.062999999999999</v>
      </c>
      <c r="R2213" s="155"/>
      <c r="S2213" s="162"/>
      <c r="T2213" s="162"/>
      <c r="U2213" s="162"/>
      <c r="V2213" s="162"/>
      <c r="W2213" s="162"/>
      <c r="X2213" s="162"/>
    </row>
    <row r="2214" spans="1:24" s="269" customFormat="1" ht="63.75" customHeight="1">
      <c r="A2214" s="219">
        <v>18</v>
      </c>
      <c r="B2214" s="479" t="s">
        <v>552</v>
      </c>
      <c r="C2214" s="480"/>
      <c r="D2214" s="480"/>
      <c r="E2214" s="480"/>
      <c r="F2214" s="480"/>
      <c r="G2214" s="480"/>
      <c r="H2214" s="480"/>
      <c r="I2214" s="43" t="s">
        <v>13</v>
      </c>
      <c r="J2214" s="558"/>
      <c r="K2214" s="407" t="s">
        <v>667</v>
      </c>
      <c r="L2214" s="415" t="str">
        <f>L2215</f>
        <v>0</v>
      </c>
      <c r="M2214" s="415" t="str">
        <f t="shared" ref="M2214:O2215" si="1129">M2215</f>
        <v>0</v>
      </c>
      <c r="N2214" s="415" t="str">
        <f t="shared" si="1129"/>
        <v>0</v>
      </c>
      <c r="O2214" s="415">
        <f t="shared" si="1129"/>
        <v>27.664000000000001</v>
      </c>
      <c r="P2214" s="415"/>
      <c r="Q2214" s="416">
        <f t="shared" si="1117"/>
        <v>27.664000000000001</v>
      </c>
      <c r="R2214" s="282"/>
      <c r="S2214" s="162"/>
      <c r="T2214" s="162"/>
      <c r="U2214" s="162"/>
      <c r="V2214" s="162"/>
      <c r="W2214" s="162"/>
      <c r="X2214" s="162"/>
    </row>
    <row r="2215" spans="1:24" s="269" customFormat="1" ht="38.25">
      <c r="A2215" s="394"/>
      <c r="B2215" s="480"/>
      <c r="C2215" s="480"/>
      <c r="D2215" s="480"/>
      <c r="E2215" s="480"/>
      <c r="F2215" s="480"/>
      <c r="G2215" s="480"/>
      <c r="H2215" s="480"/>
      <c r="I2215" s="409" t="s">
        <v>535</v>
      </c>
      <c r="J2215" s="558"/>
      <c r="K2215" s="39" t="s">
        <v>27</v>
      </c>
      <c r="L2215" s="420" t="str">
        <f>L2216</f>
        <v>0</v>
      </c>
      <c r="M2215" s="420" t="str">
        <f t="shared" si="1129"/>
        <v>0</v>
      </c>
      <c r="N2215" s="420" t="str">
        <f t="shared" si="1129"/>
        <v>0</v>
      </c>
      <c r="O2215" s="420">
        <f t="shared" si="1129"/>
        <v>27.664000000000001</v>
      </c>
      <c r="P2215" s="420"/>
      <c r="Q2215" s="421">
        <f t="shared" si="1117"/>
        <v>27.664000000000001</v>
      </c>
      <c r="R2215" s="155"/>
      <c r="S2215" s="162"/>
      <c r="T2215" s="162"/>
      <c r="U2215" s="162"/>
      <c r="V2215" s="162"/>
      <c r="W2215" s="162"/>
      <c r="X2215" s="162"/>
    </row>
    <row r="2216" spans="1:24" s="269" customFormat="1">
      <c r="A2216" s="394"/>
      <c r="B2216" s="481"/>
      <c r="C2216" s="480"/>
      <c r="D2216" s="480"/>
      <c r="E2216" s="480"/>
      <c r="F2216" s="480"/>
      <c r="G2216" s="480"/>
      <c r="H2216" s="480"/>
      <c r="I2216" s="46" t="s">
        <v>16</v>
      </c>
      <c r="J2216" s="558"/>
      <c r="K2216" s="169" t="s">
        <v>12</v>
      </c>
      <c r="L2216" s="410" t="s">
        <v>668</v>
      </c>
      <c r="M2216" s="410" t="s">
        <v>668</v>
      </c>
      <c r="N2216" s="410" t="s">
        <v>668</v>
      </c>
      <c r="O2216" s="410">
        <v>27.664000000000001</v>
      </c>
      <c r="P2216" s="410"/>
      <c r="Q2216" s="400">
        <f t="shared" si="1117"/>
        <v>27.664000000000001</v>
      </c>
      <c r="R2216" s="155"/>
      <c r="S2216" s="162"/>
      <c r="T2216" s="162"/>
      <c r="U2216" s="162"/>
      <c r="V2216" s="162"/>
      <c r="W2216" s="162"/>
      <c r="X2216" s="162"/>
    </row>
    <row r="2217" spans="1:24" s="269" customFormat="1" ht="63.75" customHeight="1">
      <c r="A2217" s="219">
        <v>19</v>
      </c>
      <c r="B2217" s="479" t="s">
        <v>553</v>
      </c>
      <c r="C2217" s="480"/>
      <c r="D2217" s="480"/>
      <c r="E2217" s="480"/>
      <c r="F2217" s="480"/>
      <c r="G2217" s="480"/>
      <c r="H2217" s="480"/>
      <c r="I2217" s="43" t="s">
        <v>13</v>
      </c>
      <c r="J2217" s="558"/>
      <c r="K2217" s="407" t="s">
        <v>667</v>
      </c>
      <c r="L2217" s="414">
        <f>L2218</f>
        <v>0</v>
      </c>
      <c r="M2217" s="414">
        <f t="shared" ref="M2217:O2217" si="1130">M2218</f>
        <v>0</v>
      </c>
      <c r="N2217" s="414">
        <f t="shared" si="1130"/>
        <v>0</v>
      </c>
      <c r="O2217" s="415">
        <f t="shared" si="1130"/>
        <v>322.66499999999996</v>
      </c>
      <c r="P2217" s="415"/>
      <c r="Q2217" s="416">
        <f t="shared" si="1117"/>
        <v>322.66499999999996</v>
      </c>
      <c r="R2217" s="282"/>
      <c r="S2217" s="162"/>
      <c r="T2217" s="162"/>
      <c r="U2217" s="162"/>
      <c r="V2217" s="162"/>
      <c r="W2217" s="162"/>
      <c r="X2217" s="162"/>
    </row>
    <row r="2218" spans="1:24" s="269" customFormat="1">
      <c r="A2218" s="394"/>
      <c r="B2218" s="480"/>
      <c r="C2218" s="480"/>
      <c r="D2218" s="480"/>
      <c r="E2218" s="480"/>
      <c r="F2218" s="480"/>
      <c r="G2218" s="480"/>
      <c r="H2218" s="480"/>
      <c r="I2218" s="418" t="s">
        <v>536</v>
      </c>
      <c r="J2218" s="558"/>
      <c r="K2218" s="39" t="s">
        <v>39</v>
      </c>
      <c r="L2218" s="419">
        <f>L2219+L2220</f>
        <v>0</v>
      </c>
      <c r="M2218" s="419">
        <f t="shared" ref="M2218:O2218" si="1131">M2219+M2220</f>
        <v>0</v>
      </c>
      <c r="N2218" s="419">
        <f t="shared" si="1131"/>
        <v>0</v>
      </c>
      <c r="O2218" s="420">
        <f t="shared" si="1131"/>
        <v>322.66499999999996</v>
      </c>
      <c r="P2218" s="420"/>
      <c r="Q2218" s="421">
        <f t="shared" si="1117"/>
        <v>322.66499999999996</v>
      </c>
      <c r="R2218" s="155"/>
      <c r="S2218" s="162"/>
      <c r="T2218" s="162"/>
      <c r="U2218" s="162"/>
      <c r="V2218" s="162"/>
      <c r="W2218" s="162"/>
      <c r="X2218" s="162"/>
    </row>
    <row r="2219" spans="1:24" s="269" customFormat="1" ht="25.5">
      <c r="A2219" s="394"/>
      <c r="B2219" s="480"/>
      <c r="C2219" s="480"/>
      <c r="D2219" s="480"/>
      <c r="E2219" s="480"/>
      <c r="F2219" s="480"/>
      <c r="G2219" s="480"/>
      <c r="H2219" s="480"/>
      <c r="I2219" s="417" t="s">
        <v>114</v>
      </c>
      <c r="J2219" s="558"/>
      <c r="K2219" s="390" t="s">
        <v>670</v>
      </c>
      <c r="L2219" s="413">
        <v>0</v>
      </c>
      <c r="M2219" s="413">
        <v>0</v>
      </c>
      <c r="N2219" s="413">
        <v>0</v>
      </c>
      <c r="O2219" s="410">
        <v>0.28199999999999997</v>
      </c>
      <c r="P2219" s="410"/>
      <c r="Q2219" s="400">
        <f t="shared" si="1117"/>
        <v>0.28199999999999997</v>
      </c>
      <c r="R2219" s="155"/>
      <c r="S2219" s="162"/>
      <c r="T2219" s="162"/>
      <c r="U2219" s="162"/>
      <c r="V2219" s="162"/>
      <c r="W2219" s="162"/>
      <c r="X2219" s="162"/>
    </row>
    <row r="2220" spans="1:24" s="269" customFormat="1">
      <c r="A2220" s="394"/>
      <c r="B2220" s="481"/>
      <c r="C2220" s="480"/>
      <c r="D2220" s="480"/>
      <c r="E2220" s="480"/>
      <c r="F2220" s="480"/>
      <c r="G2220" s="480"/>
      <c r="H2220" s="480"/>
      <c r="I2220" s="46" t="s">
        <v>16</v>
      </c>
      <c r="J2220" s="558"/>
      <c r="K2220" s="169" t="s">
        <v>12</v>
      </c>
      <c r="L2220" s="410" t="s">
        <v>668</v>
      </c>
      <c r="M2220" s="410" t="s">
        <v>668</v>
      </c>
      <c r="N2220" s="410" t="s">
        <v>668</v>
      </c>
      <c r="O2220" s="410">
        <v>322.38299999999998</v>
      </c>
      <c r="P2220" s="410"/>
      <c r="Q2220" s="400">
        <f t="shared" si="1117"/>
        <v>322.38299999999998</v>
      </c>
      <c r="R2220" s="155"/>
      <c r="S2220" s="162"/>
      <c r="T2220" s="162"/>
      <c r="U2220" s="162"/>
      <c r="V2220" s="162"/>
      <c r="W2220" s="162"/>
      <c r="X2220" s="162"/>
    </row>
    <row r="2221" spans="1:24" s="269" customFormat="1" ht="63.75" customHeight="1">
      <c r="A2221" s="219">
        <v>20</v>
      </c>
      <c r="B2221" s="479" t="s">
        <v>554</v>
      </c>
      <c r="C2221" s="480"/>
      <c r="D2221" s="480"/>
      <c r="E2221" s="480"/>
      <c r="F2221" s="480"/>
      <c r="G2221" s="480"/>
      <c r="H2221" s="480"/>
      <c r="I2221" s="43" t="s">
        <v>13</v>
      </c>
      <c r="J2221" s="558"/>
      <c r="K2221" s="407" t="s">
        <v>667</v>
      </c>
      <c r="L2221" s="415" t="str">
        <f>L2222</f>
        <v>0</v>
      </c>
      <c r="M2221" s="415" t="str">
        <f t="shared" ref="M2221:O2222" si="1132">M2222</f>
        <v>0</v>
      </c>
      <c r="N2221" s="415" t="str">
        <f t="shared" si="1132"/>
        <v>0</v>
      </c>
      <c r="O2221" s="415">
        <f t="shared" si="1132"/>
        <v>852.56399999999996</v>
      </c>
      <c r="P2221" s="415"/>
      <c r="Q2221" s="416">
        <f t="shared" si="1117"/>
        <v>852.56399999999996</v>
      </c>
      <c r="R2221" s="282"/>
      <c r="S2221" s="162"/>
      <c r="T2221" s="162"/>
      <c r="U2221" s="162"/>
      <c r="V2221" s="162"/>
      <c r="W2221" s="162"/>
      <c r="X2221" s="162"/>
    </row>
    <row r="2222" spans="1:24" s="269" customFormat="1">
      <c r="A2222" s="394"/>
      <c r="B2222" s="480"/>
      <c r="C2222" s="480"/>
      <c r="D2222" s="480"/>
      <c r="E2222" s="480"/>
      <c r="F2222" s="480"/>
      <c r="G2222" s="480"/>
      <c r="H2222" s="480"/>
      <c r="I2222" s="418" t="s">
        <v>536</v>
      </c>
      <c r="J2222" s="558"/>
      <c r="K2222" s="39" t="s">
        <v>39</v>
      </c>
      <c r="L2222" s="420" t="str">
        <f>L2223</f>
        <v>0</v>
      </c>
      <c r="M2222" s="420" t="str">
        <f t="shared" si="1132"/>
        <v>0</v>
      </c>
      <c r="N2222" s="420" t="str">
        <f t="shared" si="1132"/>
        <v>0</v>
      </c>
      <c r="O2222" s="420">
        <f t="shared" si="1132"/>
        <v>852.56399999999996</v>
      </c>
      <c r="P2222" s="420"/>
      <c r="Q2222" s="421">
        <f t="shared" si="1117"/>
        <v>852.56399999999996</v>
      </c>
      <c r="R2222" s="155"/>
      <c r="S2222" s="162"/>
      <c r="T2222" s="162"/>
      <c r="U2222" s="162"/>
      <c r="V2222" s="162"/>
      <c r="W2222" s="162"/>
      <c r="X2222" s="162"/>
    </row>
    <row r="2223" spans="1:24" s="269" customFormat="1">
      <c r="A2223" s="394"/>
      <c r="B2223" s="481"/>
      <c r="C2223" s="480"/>
      <c r="D2223" s="480"/>
      <c r="E2223" s="480"/>
      <c r="F2223" s="480"/>
      <c r="G2223" s="480"/>
      <c r="H2223" s="480"/>
      <c r="I2223" s="46" t="s">
        <v>16</v>
      </c>
      <c r="J2223" s="558"/>
      <c r="K2223" s="169" t="s">
        <v>12</v>
      </c>
      <c r="L2223" s="410" t="s">
        <v>668</v>
      </c>
      <c r="M2223" s="410" t="s">
        <v>668</v>
      </c>
      <c r="N2223" s="410" t="s">
        <v>668</v>
      </c>
      <c r="O2223" s="410">
        <v>852.56399999999996</v>
      </c>
      <c r="P2223" s="410"/>
      <c r="Q2223" s="400">
        <f t="shared" si="1117"/>
        <v>852.56399999999996</v>
      </c>
      <c r="R2223" s="155"/>
      <c r="S2223" s="162"/>
      <c r="T2223" s="162"/>
      <c r="U2223" s="162"/>
      <c r="V2223" s="162"/>
      <c r="W2223" s="162"/>
      <c r="X2223" s="162"/>
    </row>
    <row r="2224" spans="1:24" s="269" customFormat="1" ht="63.75" customHeight="1">
      <c r="A2224" s="219">
        <v>21</v>
      </c>
      <c r="B2224" s="479" t="s">
        <v>555</v>
      </c>
      <c r="C2224" s="480"/>
      <c r="D2224" s="480"/>
      <c r="E2224" s="480"/>
      <c r="F2224" s="480"/>
      <c r="G2224" s="480"/>
      <c r="H2224" s="480"/>
      <c r="I2224" s="43" t="s">
        <v>13</v>
      </c>
      <c r="J2224" s="558"/>
      <c r="K2224" s="407" t="s">
        <v>667</v>
      </c>
      <c r="L2224" s="415" t="str">
        <f>L2225</f>
        <v>0</v>
      </c>
      <c r="M2224" s="415" t="str">
        <f t="shared" ref="M2224:N2225" si="1133">M2225</f>
        <v>0</v>
      </c>
      <c r="N2224" s="415" t="str">
        <f t="shared" si="1133"/>
        <v>0</v>
      </c>
      <c r="O2224" s="415">
        <f>O2225+O2227</f>
        <v>636.01800000000003</v>
      </c>
      <c r="P2224" s="415"/>
      <c r="Q2224" s="416">
        <f t="shared" si="1117"/>
        <v>636.01800000000003</v>
      </c>
      <c r="R2224" s="282"/>
      <c r="S2224" s="162"/>
      <c r="T2224" s="162"/>
      <c r="U2224" s="162"/>
      <c r="V2224" s="162"/>
      <c r="W2224" s="162"/>
      <c r="X2224" s="162"/>
    </row>
    <row r="2225" spans="1:24" s="269" customFormat="1">
      <c r="A2225" s="394"/>
      <c r="B2225" s="480"/>
      <c r="C2225" s="480"/>
      <c r="D2225" s="480"/>
      <c r="E2225" s="480"/>
      <c r="F2225" s="480"/>
      <c r="G2225" s="480"/>
      <c r="H2225" s="480"/>
      <c r="I2225" s="418" t="s">
        <v>536</v>
      </c>
      <c r="J2225" s="558"/>
      <c r="K2225" s="39" t="s">
        <v>39</v>
      </c>
      <c r="L2225" s="420" t="str">
        <f>L2226</f>
        <v>0</v>
      </c>
      <c r="M2225" s="420" t="str">
        <f t="shared" si="1133"/>
        <v>0</v>
      </c>
      <c r="N2225" s="420" t="str">
        <f t="shared" si="1133"/>
        <v>0</v>
      </c>
      <c r="O2225" s="420">
        <f>O2226</f>
        <v>634.12800000000004</v>
      </c>
      <c r="P2225" s="420"/>
      <c r="Q2225" s="421">
        <f t="shared" si="1117"/>
        <v>634.12800000000004</v>
      </c>
      <c r="R2225" s="155"/>
      <c r="S2225" s="162"/>
      <c r="T2225" s="162"/>
      <c r="U2225" s="162"/>
      <c r="V2225" s="162"/>
      <c r="W2225" s="162"/>
      <c r="X2225" s="162"/>
    </row>
    <row r="2226" spans="1:24" s="269" customFormat="1">
      <c r="A2226" s="394"/>
      <c r="B2226" s="480"/>
      <c r="C2226" s="480"/>
      <c r="D2226" s="480"/>
      <c r="E2226" s="480"/>
      <c r="F2226" s="480"/>
      <c r="G2226" s="480"/>
      <c r="H2226" s="480"/>
      <c r="I2226" s="46" t="s">
        <v>16</v>
      </c>
      <c r="J2226" s="558"/>
      <c r="K2226" s="169" t="s">
        <v>12</v>
      </c>
      <c r="L2226" s="410" t="s">
        <v>668</v>
      </c>
      <c r="M2226" s="410" t="s">
        <v>668</v>
      </c>
      <c r="N2226" s="410" t="s">
        <v>668</v>
      </c>
      <c r="O2226" s="410">
        <v>634.12800000000004</v>
      </c>
      <c r="P2226" s="410"/>
      <c r="Q2226" s="400">
        <f t="shared" si="1117"/>
        <v>634.12800000000004</v>
      </c>
      <c r="R2226" s="155"/>
      <c r="S2226" s="162"/>
      <c r="T2226" s="162"/>
      <c r="U2226" s="162"/>
      <c r="V2226" s="162"/>
      <c r="W2226" s="162"/>
      <c r="X2226" s="162"/>
    </row>
    <row r="2227" spans="1:24" s="269" customFormat="1" ht="38.25">
      <c r="A2227" s="394"/>
      <c r="B2227" s="480"/>
      <c r="C2227" s="480"/>
      <c r="D2227" s="480"/>
      <c r="E2227" s="480"/>
      <c r="F2227" s="480"/>
      <c r="G2227" s="480"/>
      <c r="H2227" s="480"/>
      <c r="I2227" s="34" t="s">
        <v>60</v>
      </c>
      <c r="J2227" s="558"/>
      <c r="K2227" s="63" t="s">
        <v>48</v>
      </c>
      <c r="L2227" s="419">
        <v>0</v>
      </c>
      <c r="M2227" s="419">
        <v>0</v>
      </c>
      <c r="N2227" s="419">
        <v>0</v>
      </c>
      <c r="O2227" s="420">
        <f>O2228</f>
        <v>1.89</v>
      </c>
      <c r="P2227" s="420"/>
      <c r="Q2227" s="421">
        <f t="shared" si="1117"/>
        <v>1.89</v>
      </c>
      <c r="R2227" s="155"/>
      <c r="S2227" s="162"/>
      <c r="T2227" s="162"/>
      <c r="U2227" s="162"/>
      <c r="V2227" s="162"/>
      <c r="W2227" s="162"/>
      <c r="X2227" s="162"/>
    </row>
    <row r="2228" spans="1:24" s="269" customFormat="1">
      <c r="A2228" s="394"/>
      <c r="B2228" s="481"/>
      <c r="C2228" s="480"/>
      <c r="D2228" s="480"/>
      <c r="E2228" s="480"/>
      <c r="F2228" s="480"/>
      <c r="G2228" s="480"/>
      <c r="H2228" s="480"/>
      <c r="I2228" s="46" t="s">
        <v>16</v>
      </c>
      <c r="J2228" s="558"/>
      <c r="K2228" s="169" t="s">
        <v>12</v>
      </c>
      <c r="L2228" s="413">
        <v>0</v>
      </c>
      <c r="M2228" s="413">
        <v>0</v>
      </c>
      <c r="N2228" s="413">
        <v>0</v>
      </c>
      <c r="O2228" s="410">
        <v>1.89</v>
      </c>
      <c r="P2228" s="410"/>
      <c r="Q2228" s="400">
        <f t="shared" si="1117"/>
        <v>1.89</v>
      </c>
      <c r="R2228" s="155"/>
      <c r="S2228" s="162"/>
      <c r="T2228" s="162"/>
      <c r="U2228" s="162"/>
      <c r="V2228" s="162"/>
      <c r="W2228" s="162"/>
      <c r="X2228" s="162"/>
    </row>
    <row r="2229" spans="1:24" s="269" customFormat="1" ht="63.75" customHeight="1">
      <c r="A2229" s="219">
        <v>22</v>
      </c>
      <c r="B2229" s="479" t="s">
        <v>556</v>
      </c>
      <c r="C2229" s="480"/>
      <c r="D2229" s="480"/>
      <c r="E2229" s="480"/>
      <c r="F2229" s="480"/>
      <c r="G2229" s="480"/>
      <c r="H2229" s="480"/>
      <c r="I2229" s="43" t="s">
        <v>13</v>
      </c>
      <c r="J2229" s="558"/>
      <c r="K2229" s="407" t="s">
        <v>667</v>
      </c>
      <c r="L2229" s="415" t="str">
        <f>L2230</f>
        <v>0</v>
      </c>
      <c r="M2229" s="415" t="str">
        <f t="shared" ref="M2229:N2230" si="1134">M2230</f>
        <v>0</v>
      </c>
      <c r="N2229" s="415" t="str">
        <f t="shared" si="1134"/>
        <v>0</v>
      </c>
      <c r="O2229" s="415">
        <f>O2230+O2232</f>
        <v>1598.229</v>
      </c>
      <c r="P2229" s="415"/>
      <c r="Q2229" s="416">
        <f t="shared" si="1117"/>
        <v>1598.229</v>
      </c>
      <c r="R2229" s="282"/>
      <c r="S2229" s="162"/>
      <c r="T2229" s="162"/>
      <c r="U2229" s="162"/>
      <c r="V2229" s="162"/>
      <c r="W2229" s="162"/>
      <c r="X2229" s="162"/>
    </row>
    <row r="2230" spans="1:24" s="269" customFormat="1">
      <c r="A2230" s="394"/>
      <c r="B2230" s="480"/>
      <c r="C2230" s="480"/>
      <c r="D2230" s="480"/>
      <c r="E2230" s="480"/>
      <c r="F2230" s="480"/>
      <c r="G2230" s="480"/>
      <c r="H2230" s="480"/>
      <c r="I2230" s="418" t="s">
        <v>536</v>
      </c>
      <c r="J2230" s="558"/>
      <c r="K2230" s="39" t="s">
        <v>39</v>
      </c>
      <c r="L2230" s="420" t="str">
        <f>L2231</f>
        <v>0</v>
      </c>
      <c r="M2230" s="420" t="str">
        <f t="shared" si="1134"/>
        <v>0</v>
      </c>
      <c r="N2230" s="420" t="str">
        <f t="shared" si="1134"/>
        <v>0</v>
      </c>
      <c r="O2230" s="420">
        <f>O2231</f>
        <v>1546.646</v>
      </c>
      <c r="P2230" s="420"/>
      <c r="Q2230" s="421">
        <f t="shared" si="1117"/>
        <v>1546.646</v>
      </c>
      <c r="R2230" s="155"/>
      <c r="S2230" s="162"/>
      <c r="T2230" s="162"/>
      <c r="U2230" s="162"/>
      <c r="V2230" s="162"/>
      <c r="W2230" s="162"/>
      <c r="X2230" s="162"/>
    </row>
    <row r="2231" spans="1:24" s="269" customFormat="1">
      <c r="A2231" s="394"/>
      <c r="B2231" s="481"/>
      <c r="C2231" s="480"/>
      <c r="D2231" s="480"/>
      <c r="E2231" s="480"/>
      <c r="F2231" s="480"/>
      <c r="G2231" s="480"/>
      <c r="H2231" s="480"/>
      <c r="I2231" s="46" t="s">
        <v>16</v>
      </c>
      <c r="J2231" s="558"/>
      <c r="K2231" s="169" t="s">
        <v>12</v>
      </c>
      <c r="L2231" s="410" t="s">
        <v>668</v>
      </c>
      <c r="M2231" s="410" t="s">
        <v>668</v>
      </c>
      <c r="N2231" s="410" t="s">
        <v>668</v>
      </c>
      <c r="O2231" s="410">
        <v>1546.646</v>
      </c>
      <c r="P2231" s="410"/>
      <c r="Q2231" s="400">
        <f t="shared" si="1117"/>
        <v>1546.646</v>
      </c>
      <c r="R2231" s="155"/>
      <c r="S2231" s="162"/>
      <c r="T2231" s="162"/>
      <c r="U2231" s="162"/>
      <c r="V2231" s="162"/>
      <c r="W2231" s="162"/>
      <c r="X2231" s="162"/>
    </row>
    <row r="2232" spans="1:24" s="269" customFormat="1" ht="38.25">
      <c r="A2232" s="394"/>
      <c r="B2232" s="389"/>
      <c r="C2232" s="480"/>
      <c r="D2232" s="480"/>
      <c r="E2232" s="480"/>
      <c r="F2232" s="480"/>
      <c r="G2232" s="480"/>
      <c r="H2232" s="480"/>
      <c r="I2232" s="34" t="s">
        <v>60</v>
      </c>
      <c r="J2232" s="558"/>
      <c r="K2232" s="63" t="s">
        <v>48</v>
      </c>
      <c r="L2232" s="419">
        <v>0</v>
      </c>
      <c r="M2232" s="419">
        <v>0</v>
      </c>
      <c r="N2232" s="419">
        <v>0</v>
      </c>
      <c r="O2232" s="420">
        <f>O2233</f>
        <v>51.582999999999998</v>
      </c>
      <c r="P2232" s="420"/>
      <c r="Q2232" s="421">
        <f t="shared" si="1117"/>
        <v>51.582999999999998</v>
      </c>
      <c r="R2232" s="155"/>
      <c r="S2232" s="162"/>
      <c r="T2232" s="162"/>
      <c r="U2232" s="162"/>
      <c r="V2232" s="162"/>
      <c r="W2232" s="162"/>
      <c r="X2232" s="162"/>
    </row>
    <row r="2233" spans="1:24" s="269" customFormat="1">
      <c r="A2233" s="394"/>
      <c r="B2233" s="389"/>
      <c r="C2233" s="480"/>
      <c r="D2233" s="480"/>
      <c r="E2233" s="480"/>
      <c r="F2233" s="480"/>
      <c r="G2233" s="480"/>
      <c r="H2233" s="480"/>
      <c r="I2233" s="46" t="s">
        <v>16</v>
      </c>
      <c r="J2233" s="558"/>
      <c r="K2233" s="169" t="s">
        <v>12</v>
      </c>
      <c r="L2233" s="413">
        <v>0</v>
      </c>
      <c r="M2233" s="413">
        <v>0</v>
      </c>
      <c r="N2233" s="413">
        <v>0</v>
      </c>
      <c r="O2233" s="410">
        <v>51.582999999999998</v>
      </c>
      <c r="P2233" s="410"/>
      <c r="Q2233" s="400">
        <f t="shared" si="1117"/>
        <v>51.582999999999998</v>
      </c>
      <c r="R2233" s="155"/>
      <c r="S2233" s="162"/>
      <c r="T2233" s="162"/>
      <c r="U2233" s="162"/>
      <c r="V2233" s="162"/>
      <c r="W2233" s="162"/>
      <c r="X2233" s="162"/>
    </row>
    <row r="2234" spans="1:24" s="269" customFormat="1" ht="76.5" customHeight="1">
      <c r="A2234" s="219">
        <v>23</v>
      </c>
      <c r="B2234" s="479" t="s">
        <v>557</v>
      </c>
      <c r="C2234" s="480"/>
      <c r="D2234" s="480"/>
      <c r="E2234" s="480"/>
      <c r="F2234" s="480"/>
      <c r="G2234" s="480"/>
      <c r="H2234" s="480"/>
      <c r="I2234" s="43" t="s">
        <v>13</v>
      </c>
      <c r="J2234" s="558"/>
      <c r="K2234" s="407" t="s">
        <v>667</v>
      </c>
      <c r="L2234" s="415" t="str">
        <f>L2235</f>
        <v>0</v>
      </c>
      <c r="M2234" s="415" t="str">
        <f t="shared" ref="M2234:O2235" si="1135">M2235</f>
        <v>0</v>
      </c>
      <c r="N2234" s="415" t="str">
        <f t="shared" si="1135"/>
        <v>0</v>
      </c>
      <c r="O2234" s="415">
        <f t="shared" si="1135"/>
        <v>429.23899999999998</v>
      </c>
      <c r="P2234" s="415"/>
      <c r="Q2234" s="416">
        <f t="shared" si="1117"/>
        <v>429.23899999999998</v>
      </c>
      <c r="R2234" s="282"/>
      <c r="S2234" s="18"/>
      <c r="T2234" s="18"/>
      <c r="U2234" s="18"/>
      <c r="V2234" s="162"/>
      <c r="W2234" s="162"/>
      <c r="X2234" s="162"/>
    </row>
    <row r="2235" spans="1:24" s="269" customFormat="1" ht="14.25">
      <c r="A2235" s="394"/>
      <c r="B2235" s="480"/>
      <c r="C2235" s="480"/>
      <c r="D2235" s="480"/>
      <c r="E2235" s="480"/>
      <c r="F2235" s="480"/>
      <c r="G2235" s="480"/>
      <c r="H2235" s="480"/>
      <c r="I2235" s="418" t="s">
        <v>536</v>
      </c>
      <c r="J2235" s="558"/>
      <c r="K2235" s="39" t="s">
        <v>39</v>
      </c>
      <c r="L2235" s="420" t="str">
        <f>L2236</f>
        <v>0</v>
      </c>
      <c r="M2235" s="420" t="str">
        <f t="shared" si="1135"/>
        <v>0</v>
      </c>
      <c r="N2235" s="420" t="str">
        <f t="shared" si="1135"/>
        <v>0</v>
      </c>
      <c r="O2235" s="420">
        <f t="shared" si="1135"/>
        <v>429.23899999999998</v>
      </c>
      <c r="P2235" s="420"/>
      <c r="Q2235" s="421">
        <f t="shared" si="1117"/>
        <v>429.23899999999998</v>
      </c>
      <c r="R2235" s="155"/>
      <c r="S2235" s="18"/>
      <c r="T2235" s="18"/>
      <c r="U2235" s="18"/>
      <c r="V2235" s="162"/>
      <c r="W2235" s="162"/>
      <c r="X2235" s="162"/>
    </row>
    <row r="2236" spans="1:24" s="269" customFormat="1" ht="14.25">
      <c r="A2236" s="394"/>
      <c r="B2236" s="481"/>
      <c r="C2236" s="480"/>
      <c r="D2236" s="480"/>
      <c r="E2236" s="480"/>
      <c r="F2236" s="480"/>
      <c r="G2236" s="480"/>
      <c r="H2236" s="480"/>
      <c r="I2236" s="46" t="s">
        <v>16</v>
      </c>
      <c r="J2236" s="558"/>
      <c r="K2236" s="169" t="s">
        <v>12</v>
      </c>
      <c r="L2236" s="410" t="s">
        <v>668</v>
      </c>
      <c r="M2236" s="410" t="s">
        <v>668</v>
      </c>
      <c r="N2236" s="410" t="s">
        <v>668</v>
      </c>
      <c r="O2236" s="410">
        <v>429.23899999999998</v>
      </c>
      <c r="P2236" s="410"/>
      <c r="Q2236" s="400">
        <f t="shared" si="1117"/>
        <v>429.23899999999998</v>
      </c>
      <c r="R2236" s="155"/>
      <c r="S2236" s="18"/>
      <c r="T2236" s="18"/>
      <c r="U2236" s="18"/>
      <c r="V2236" s="162"/>
      <c r="W2236" s="162"/>
      <c r="X2236" s="162"/>
    </row>
    <row r="2237" spans="1:24" s="269" customFormat="1" ht="76.5" customHeight="1">
      <c r="A2237" s="219">
        <v>24</v>
      </c>
      <c r="B2237" s="479" t="s">
        <v>558</v>
      </c>
      <c r="C2237" s="481"/>
      <c r="D2237" s="481"/>
      <c r="E2237" s="481"/>
      <c r="F2237" s="481"/>
      <c r="G2237" s="481"/>
      <c r="H2237" s="481"/>
      <c r="I2237" s="43" t="s">
        <v>13</v>
      </c>
      <c r="J2237" s="558"/>
      <c r="K2237" s="407" t="s">
        <v>667</v>
      </c>
      <c r="L2237" s="415" t="str">
        <f>L2238</f>
        <v>0</v>
      </c>
      <c r="M2237" s="415" t="str">
        <f t="shared" ref="M2237:N2237" si="1136">M2238</f>
        <v>0</v>
      </c>
      <c r="N2237" s="415" t="str">
        <f t="shared" si="1136"/>
        <v>0</v>
      </c>
      <c r="O2237" s="415">
        <f>O2238+O2241</f>
        <v>1117.2710000000002</v>
      </c>
      <c r="P2237" s="415"/>
      <c r="Q2237" s="416">
        <f t="shared" si="1117"/>
        <v>1117.2710000000002</v>
      </c>
      <c r="R2237" s="282"/>
      <c r="S2237" s="18"/>
      <c r="T2237" s="18"/>
      <c r="U2237" s="18"/>
      <c r="V2237" s="162"/>
      <c r="W2237" s="162"/>
      <c r="X2237" s="162"/>
    </row>
    <row r="2238" spans="1:24" s="269" customFormat="1" ht="38.25">
      <c r="A2238" s="394"/>
      <c r="B2238" s="480"/>
      <c r="C2238" s="391"/>
      <c r="D2238" s="391"/>
      <c r="E2238" s="391"/>
      <c r="F2238" s="391"/>
      <c r="G2238" s="391"/>
      <c r="H2238" s="391"/>
      <c r="I2238" s="409" t="s">
        <v>535</v>
      </c>
      <c r="J2238" s="398"/>
      <c r="K2238" s="39" t="s">
        <v>27</v>
      </c>
      <c r="L2238" s="420" t="str">
        <f>L2240</f>
        <v>0</v>
      </c>
      <c r="M2238" s="420" t="str">
        <f>M2240</f>
        <v>0</v>
      </c>
      <c r="N2238" s="420" t="str">
        <f>N2240</f>
        <v>0</v>
      </c>
      <c r="O2238" s="420">
        <f>O2239+O2240</f>
        <v>790.62300000000005</v>
      </c>
      <c r="P2238" s="420"/>
      <c r="Q2238" s="421">
        <f t="shared" si="1117"/>
        <v>790.62300000000005</v>
      </c>
      <c r="R2238" s="155"/>
      <c r="S2238" s="18"/>
      <c r="T2238" s="18"/>
      <c r="U2238" s="18"/>
      <c r="V2238" s="162"/>
      <c r="W2238" s="162"/>
      <c r="X2238" s="162"/>
    </row>
    <row r="2239" spans="1:24" s="269" customFormat="1" ht="25.5">
      <c r="A2239" s="394"/>
      <c r="B2239" s="480"/>
      <c r="C2239" s="391"/>
      <c r="D2239" s="391"/>
      <c r="E2239" s="391"/>
      <c r="F2239" s="391"/>
      <c r="G2239" s="391"/>
      <c r="H2239" s="391"/>
      <c r="I2239" s="417" t="s">
        <v>114</v>
      </c>
      <c r="J2239" s="398"/>
      <c r="K2239" s="390" t="s">
        <v>670</v>
      </c>
      <c r="L2239" s="413">
        <v>0</v>
      </c>
      <c r="M2239" s="413">
        <v>0</v>
      </c>
      <c r="N2239" s="413">
        <v>0</v>
      </c>
      <c r="O2239" s="410">
        <v>0.13800000000000001</v>
      </c>
      <c r="P2239" s="410"/>
      <c r="Q2239" s="400">
        <f t="shared" si="1117"/>
        <v>0.13800000000000001</v>
      </c>
      <c r="R2239" s="155"/>
      <c r="S2239" s="18"/>
      <c r="T2239" s="18"/>
      <c r="U2239" s="18"/>
      <c r="V2239" s="162"/>
      <c r="W2239" s="162"/>
      <c r="X2239" s="162"/>
    </row>
    <row r="2240" spans="1:24" s="269" customFormat="1" ht="14.25">
      <c r="A2240" s="394"/>
      <c r="B2240" s="480"/>
      <c r="C2240" s="391"/>
      <c r="D2240" s="391"/>
      <c r="E2240" s="391"/>
      <c r="F2240" s="391"/>
      <c r="G2240" s="391"/>
      <c r="H2240" s="391"/>
      <c r="I2240" s="46" t="s">
        <v>16</v>
      </c>
      <c r="J2240" s="398"/>
      <c r="K2240" s="169" t="s">
        <v>12</v>
      </c>
      <c r="L2240" s="410" t="s">
        <v>668</v>
      </c>
      <c r="M2240" s="410" t="s">
        <v>668</v>
      </c>
      <c r="N2240" s="410" t="s">
        <v>668</v>
      </c>
      <c r="O2240" s="410">
        <v>790.48500000000001</v>
      </c>
      <c r="P2240" s="410"/>
      <c r="Q2240" s="400">
        <f t="shared" si="1117"/>
        <v>790.48500000000001</v>
      </c>
      <c r="R2240" s="155"/>
      <c r="S2240" s="18"/>
      <c r="T2240" s="18"/>
      <c r="U2240" s="18"/>
      <c r="V2240" s="162"/>
      <c r="W2240" s="162"/>
      <c r="X2240" s="162"/>
    </row>
    <row r="2241" spans="1:24" s="269" customFormat="1" ht="38.25">
      <c r="A2241" s="394"/>
      <c r="B2241" s="480"/>
      <c r="C2241" s="391"/>
      <c r="D2241" s="391"/>
      <c r="E2241" s="391"/>
      <c r="F2241" s="391"/>
      <c r="G2241" s="391"/>
      <c r="H2241" s="391"/>
      <c r="I2241" s="34" t="s">
        <v>60</v>
      </c>
      <c r="J2241" s="398"/>
      <c r="K2241" s="63" t="s">
        <v>48</v>
      </c>
      <c r="L2241" s="419">
        <v>0</v>
      </c>
      <c r="M2241" s="419">
        <v>0</v>
      </c>
      <c r="N2241" s="419">
        <v>0</v>
      </c>
      <c r="O2241" s="420">
        <f>O2242</f>
        <v>326.64800000000002</v>
      </c>
      <c r="P2241" s="420"/>
      <c r="Q2241" s="421">
        <f t="shared" si="1117"/>
        <v>326.64800000000002</v>
      </c>
      <c r="R2241" s="155"/>
      <c r="S2241" s="18"/>
      <c r="T2241" s="18"/>
      <c r="U2241" s="18"/>
      <c r="V2241" s="162"/>
      <c r="W2241" s="162"/>
      <c r="X2241" s="162"/>
    </row>
    <row r="2242" spans="1:24" s="269" customFormat="1" ht="14.25">
      <c r="A2242" s="394"/>
      <c r="B2242" s="481"/>
      <c r="C2242" s="391"/>
      <c r="D2242" s="391"/>
      <c r="E2242" s="391"/>
      <c r="F2242" s="391"/>
      <c r="G2242" s="391"/>
      <c r="H2242" s="391"/>
      <c r="I2242" s="46" t="s">
        <v>16</v>
      </c>
      <c r="J2242" s="398"/>
      <c r="K2242" s="169" t="s">
        <v>12</v>
      </c>
      <c r="L2242" s="413">
        <v>0</v>
      </c>
      <c r="M2242" s="413">
        <v>0</v>
      </c>
      <c r="N2242" s="413">
        <v>0</v>
      </c>
      <c r="O2242" s="410">
        <v>326.64800000000002</v>
      </c>
      <c r="P2242" s="410"/>
      <c r="Q2242" s="400">
        <f t="shared" si="1117"/>
        <v>326.64800000000002</v>
      </c>
      <c r="R2242" s="155"/>
      <c r="S2242" s="18"/>
      <c r="T2242" s="18"/>
      <c r="U2242" s="18"/>
      <c r="V2242" s="162"/>
      <c r="W2242" s="162"/>
      <c r="X2242" s="162"/>
    </row>
    <row r="2243" spans="1:24" s="19" customFormat="1" ht="165.75">
      <c r="A2243" s="13">
        <v>2</v>
      </c>
      <c r="B2243" s="14" t="s">
        <v>560</v>
      </c>
      <c r="C2243" s="14" t="s">
        <v>14</v>
      </c>
      <c r="D2243" s="14" t="s">
        <v>15</v>
      </c>
      <c r="E2243" s="33" t="s">
        <v>561</v>
      </c>
      <c r="F2243" s="251" t="s">
        <v>186</v>
      </c>
      <c r="G2243" s="251" t="s">
        <v>622</v>
      </c>
      <c r="H2243" s="251" t="s">
        <v>187</v>
      </c>
      <c r="I2243" s="271"/>
      <c r="J2243" s="48"/>
      <c r="K2243" s="107"/>
      <c r="L2243" s="99">
        <f>L2244+L2257+L2263+L2269+L2275+L2281+L2287+L2293+L2297+L2303+L2309+L2315+L2319+L2325</f>
        <v>0</v>
      </c>
      <c r="M2243" s="99">
        <f>M2244+M2257+M2263+M2269+M2275+M2281+M2287+M2293+M2297+M2303+M2309+M2315+M2319+M2325</f>
        <v>0</v>
      </c>
      <c r="N2243" s="99">
        <f>N2244+N2257+N2263+N2269+N2275+N2281+N2287+N2293+N2297+N2303+N2309+N2315+N2319+N2325</f>
        <v>8456.0763999999999</v>
      </c>
      <c r="O2243" s="99">
        <f>O2244+O2257+O2263+O2269+O2275+O2281+O2287+O2293+O2297+O2303+O2309+O2315+O2319+O2325</f>
        <v>10440.947099999999</v>
      </c>
      <c r="P2243" s="99"/>
      <c r="Q2243" s="99">
        <f t="shared" ref="Q2243" si="1137">Q2244+Q2257+Q2263+Q2269+Q2275+Q2281+Q2287+Q2293+Q2297+Q2303+Q2309+Q2315+Q2319+Q2325</f>
        <v>18897.023499999999</v>
      </c>
      <c r="R2243" s="13"/>
      <c r="S2243" s="18"/>
      <c r="T2243" s="18"/>
      <c r="U2243" s="18"/>
      <c r="V2243" s="18"/>
      <c r="W2243" s="18"/>
      <c r="X2243" s="18"/>
    </row>
    <row r="2244" spans="1:24" s="19" customFormat="1" ht="15" customHeight="1">
      <c r="A2244" s="495">
        <v>1</v>
      </c>
      <c r="B2244" s="479" t="s">
        <v>735</v>
      </c>
      <c r="C2244" s="479" t="s">
        <v>14</v>
      </c>
      <c r="D2244" s="479" t="s">
        <v>15</v>
      </c>
      <c r="E2244" s="479" t="s">
        <v>561</v>
      </c>
      <c r="F2244" s="542" t="s">
        <v>19</v>
      </c>
      <c r="G2244" s="542" t="s">
        <v>622</v>
      </c>
      <c r="H2244" s="542" t="s">
        <v>187</v>
      </c>
      <c r="I2244" s="271" t="s">
        <v>13</v>
      </c>
      <c r="J2244" s="559" t="s">
        <v>563</v>
      </c>
      <c r="K2244" s="107"/>
      <c r="L2244" s="99">
        <f>L2245+L2247+L2249+L2251+L2253+L2255</f>
        <v>0</v>
      </c>
      <c r="M2244" s="99">
        <f>M2245+M2247+M2249+M2251+M2253+M2255</f>
        <v>0</v>
      </c>
      <c r="N2244" s="99">
        <f>N2245+N2247+N2249+N2251+N2253+N2255</f>
        <v>4631.18</v>
      </c>
      <c r="O2244" s="99">
        <f>O2245+O2247+O2249+O2251+O2253+O2255</f>
        <v>5318.4290000000001</v>
      </c>
      <c r="P2244" s="99"/>
      <c r="Q2244" s="99">
        <f>O2244+N2244+M2244+L2244+L2245</f>
        <v>9949.6090000000004</v>
      </c>
      <c r="R2244" s="13"/>
      <c r="S2244" s="18"/>
      <c r="T2244" s="18"/>
      <c r="U2244" s="18"/>
      <c r="V2244" s="18"/>
      <c r="W2244" s="18"/>
      <c r="X2244" s="18"/>
    </row>
    <row r="2245" spans="1:24" s="19" customFormat="1" ht="73.5" customHeight="1">
      <c r="A2245" s="496"/>
      <c r="B2245" s="480"/>
      <c r="C2245" s="480"/>
      <c r="D2245" s="480"/>
      <c r="E2245" s="480"/>
      <c r="F2245" s="543"/>
      <c r="G2245" s="543"/>
      <c r="H2245" s="543"/>
      <c r="I2245" s="229" t="s">
        <v>562</v>
      </c>
      <c r="J2245" s="560"/>
      <c r="K2245" s="220" t="s">
        <v>10</v>
      </c>
      <c r="L2245" s="53">
        <f>L2246</f>
        <v>0</v>
      </c>
      <c r="M2245" s="53">
        <f t="shared" ref="M2245:O2245" si="1138">M2246</f>
        <v>0</v>
      </c>
      <c r="N2245" s="53">
        <f t="shared" si="1138"/>
        <v>299.721</v>
      </c>
      <c r="O2245" s="53">
        <f t="shared" si="1138"/>
        <v>261.77999999999997</v>
      </c>
      <c r="P2245" s="53"/>
      <c r="Q2245" s="53">
        <f>N2245+O2245</f>
        <v>561.50099999999998</v>
      </c>
      <c r="R2245" s="219"/>
      <c r="S2245" s="18"/>
      <c r="T2245" s="18"/>
      <c r="U2245" s="18"/>
      <c r="V2245" s="18"/>
      <c r="W2245" s="18"/>
      <c r="X2245" s="18"/>
    </row>
    <row r="2246" spans="1:24" s="19" customFormat="1" ht="14.25">
      <c r="A2246" s="496"/>
      <c r="B2246" s="480"/>
      <c r="C2246" s="480"/>
      <c r="D2246" s="480"/>
      <c r="E2246" s="480"/>
      <c r="F2246" s="543"/>
      <c r="G2246" s="543"/>
      <c r="H2246" s="543"/>
      <c r="I2246" s="226" t="s">
        <v>16</v>
      </c>
      <c r="J2246" s="560"/>
      <c r="K2246" s="221" t="s">
        <v>12</v>
      </c>
      <c r="L2246" s="50">
        <v>0</v>
      </c>
      <c r="M2246" s="50">
        <v>0</v>
      </c>
      <c r="N2246" s="50">
        <v>299.721</v>
      </c>
      <c r="O2246" s="50">
        <v>261.77999999999997</v>
      </c>
      <c r="P2246" s="50"/>
      <c r="Q2246" s="53">
        <f t="shared" ref="Q2246:Q2320" si="1139">N2246+O2246</f>
        <v>561.50099999999998</v>
      </c>
      <c r="R2246" s="219"/>
      <c r="S2246" s="18"/>
      <c r="T2246" s="18"/>
      <c r="U2246" s="18"/>
      <c r="V2246" s="18"/>
      <c r="W2246" s="18"/>
      <c r="X2246" s="18"/>
    </row>
    <row r="2247" spans="1:24" s="19" customFormat="1" ht="38.25">
      <c r="A2247" s="496"/>
      <c r="B2247" s="480"/>
      <c r="C2247" s="480"/>
      <c r="D2247" s="480"/>
      <c r="E2247" s="480"/>
      <c r="F2247" s="543"/>
      <c r="G2247" s="543"/>
      <c r="H2247" s="543"/>
      <c r="I2247" s="229" t="s">
        <v>568</v>
      </c>
      <c r="J2247" s="560"/>
      <c r="K2247" s="220" t="s">
        <v>92</v>
      </c>
      <c r="L2247" s="53">
        <f>L2248</f>
        <v>0</v>
      </c>
      <c r="M2247" s="53">
        <f t="shared" ref="M2247:O2247" si="1140">M2248</f>
        <v>0</v>
      </c>
      <c r="N2247" s="53">
        <f t="shared" si="1140"/>
        <v>295.50400000000002</v>
      </c>
      <c r="O2247" s="53">
        <f t="shared" si="1140"/>
        <v>320.31</v>
      </c>
      <c r="P2247" s="53"/>
      <c r="Q2247" s="53">
        <f t="shared" si="1139"/>
        <v>615.81400000000008</v>
      </c>
      <c r="R2247" s="219"/>
      <c r="S2247" s="18"/>
      <c r="T2247" s="18"/>
      <c r="U2247" s="18"/>
      <c r="V2247" s="18"/>
      <c r="W2247" s="18"/>
      <c r="X2247" s="18"/>
    </row>
    <row r="2248" spans="1:24" s="19" customFormat="1" ht="14.25">
      <c r="A2248" s="496"/>
      <c r="B2248" s="480"/>
      <c r="C2248" s="480"/>
      <c r="D2248" s="480"/>
      <c r="E2248" s="480"/>
      <c r="F2248" s="543"/>
      <c r="G2248" s="543"/>
      <c r="H2248" s="543"/>
      <c r="I2248" s="226" t="s">
        <v>16</v>
      </c>
      <c r="J2248" s="560"/>
      <c r="K2248" s="221" t="s">
        <v>12</v>
      </c>
      <c r="L2248" s="50">
        <v>0</v>
      </c>
      <c r="M2248" s="50">
        <v>0</v>
      </c>
      <c r="N2248" s="50">
        <v>295.50400000000002</v>
      </c>
      <c r="O2248" s="50">
        <v>320.31</v>
      </c>
      <c r="P2248" s="50"/>
      <c r="Q2248" s="53">
        <f t="shared" si="1139"/>
        <v>615.81400000000008</v>
      </c>
      <c r="R2248" s="219"/>
      <c r="S2248" s="18"/>
      <c r="T2248" s="18"/>
      <c r="U2248" s="18"/>
      <c r="V2248" s="18"/>
      <c r="W2248" s="18"/>
      <c r="X2248" s="18"/>
    </row>
    <row r="2249" spans="1:24" s="19" customFormat="1" ht="51">
      <c r="A2249" s="496"/>
      <c r="B2249" s="480"/>
      <c r="C2249" s="480"/>
      <c r="D2249" s="480"/>
      <c r="E2249" s="480"/>
      <c r="F2249" s="543"/>
      <c r="G2249" s="543"/>
      <c r="H2249" s="543"/>
      <c r="I2249" s="229" t="s">
        <v>569</v>
      </c>
      <c r="J2249" s="560"/>
      <c r="K2249" s="220" t="s">
        <v>89</v>
      </c>
      <c r="L2249" s="53">
        <f>L2250</f>
        <v>0</v>
      </c>
      <c r="M2249" s="53">
        <f t="shared" ref="M2249:O2249" si="1141">M2250</f>
        <v>0</v>
      </c>
      <c r="N2249" s="53">
        <f t="shared" si="1141"/>
        <v>153.4</v>
      </c>
      <c r="O2249" s="53">
        <f t="shared" si="1141"/>
        <v>169.83</v>
      </c>
      <c r="P2249" s="53"/>
      <c r="Q2249" s="53">
        <f t="shared" si="1139"/>
        <v>323.23</v>
      </c>
      <c r="R2249" s="219"/>
      <c r="S2249" s="18"/>
      <c r="T2249" s="18"/>
      <c r="U2249" s="18"/>
      <c r="V2249" s="18"/>
      <c r="W2249" s="18"/>
      <c r="X2249" s="18"/>
    </row>
    <row r="2250" spans="1:24" s="19" customFormat="1" ht="14.25">
      <c r="A2250" s="496"/>
      <c r="B2250" s="480"/>
      <c r="C2250" s="480"/>
      <c r="D2250" s="480"/>
      <c r="E2250" s="480"/>
      <c r="F2250" s="543"/>
      <c r="G2250" s="543"/>
      <c r="H2250" s="543"/>
      <c r="I2250" s="226" t="s">
        <v>16</v>
      </c>
      <c r="J2250" s="560"/>
      <c r="K2250" s="221" t="s">
        <v>12</v>
      </c>
      <c r="L2250" s="50">
        <v>0</v>
      </c>
      <c r="M2250" s="50">
        <v>0</v>
      </c>
      <c r="N2250" s="50">
        <v>153.4</v>
      </c>
      <c r="O2250" s="50">
        <v>169.83</v>
      </c>
      <c r="P2250" s="50"/>
      <c r="Q2250" s="53">
        <f t="shared" si="1139"/>
        <v>323.23</v>
      </c>
      <c r="R2250" s="219"/>
      <c r="S2250" s="18"/>
      <c r="T2250" s="18"/>
      <c r="U2250" s="18"/>
      <c r="V2250" s="18"/>
      <c r="W2250" s="18"/>
      <c r="X2250" s="18"/>
    </row>
    <row r="2251" spans="1:24" s="19" customFormat="1" ht="38.25">
      <c r="A2251" s="496"/>
      <c r="B2251" s="480"/>
      <c r="C2251" s="480"/>
      <c r="D2251" s="480"/>
      <c r="E2251" s="480"/>
      <c r="F2251" s="543"/>
      <c r="G2251" s="543"/>
      <c r="H2251" s="543"/>
      <c r="I2251" s="229" t="s">
        <v>570</v>
      </c>
      <c r="J2251" s="560"/>
      <c r="K2251" s="220" t="s">
        <v>571</v>
      </c>
      <c r="L2251" s="53">
        <f>L2252</f>
        <v>0</v>
      </c>
      <c r="M2251" s="53">
        <f t="shared" ref="M2251:O2251" si="1142">M2252</f>
        <v>0</v>
      </c>
      <c r="N2251" s="53">
        <f t="shared" si="1142"/>
        <v>2970</v>
      </c>
      <c r="O2251" s="53">
        <f t="shared" si="1142"/>
        <v>3105</v>
      </c>
      <c r="P2251" s="53"/>
      <c r="Q2251" s="53">
        <f t="shared" si="1139"/>
        <v>6075</v>
      </c>
      <c r="R2251" s="219"/>
      <c r="S2251" s="18"/>
      <c r="T2251" s="18"/>
      <c r="U2251" s="18"/>
      <c r="V2251" s="18"/>
      <c r="W2251" s="18"/>
      <c r="X2251" s="18"/>
    </row>
    <row r="2252" spans="1:24" s="19" customFormat="1" ht="25.5">
      <c r="A2252" s="496"/>
      <c r="B2252" s="480"/>
      <c r="C2252" s="480"/>
      <c r="D2252" s="480"/>
      <c r="E2252" s="480"/>
      <c r="F2252" s="543"/>
      <c r="G2252" s="543"/>
      <c r="H2252" s="543"/>
      <c r="I2252" s="226" t="s">
        <v>142</v>
      </c>
      <c r="J2252" s="560"/>
      <c r="K2252" s="221" t="s">
        <v>45</v>
      </c>
      <c r="L2252" s="50">
        <v>0</v>
      </c>
      <c r="M2252" s="50">
        <v>0</v>
      </c>
      <c r="N2252" s="50">
        <v>2970</v>
      </c>
      <c r="O2252" s="50">
        <v>3105</v>
      </c>
      <c r="P2252" s="50"/>
      <c r="Q2252" s="53">
        <f t="shared" si="1139"/>
        <v>6075</v>
      </c>
      <c r="R2252" s="219"/>
      <c r="S2252" s="18"/>
      <c r="T2252" s="18"/>
      <c r="U2252" s="18"/>
      <c r="V2252" s="18"/>
      <c r="W2252" s="18"/>
      <c r="X2252" s="18"/>
    </row>
    <row r="2253" spans="1:24" s="19" customFormat="1" ht="63.75">
      <c r="A2253" s="496"/>
      <c r="B2253" s="480"/>
      <c r="C2253" s="480"/>
      <c r="D2253" s="480"/>
      <c r="E2253" s="480"/>
      <c r="F2253" s="543"/>
      <c r="G2253" s="543"/>
      <c r="H2253" s="543"/>
      <c r="I2253" s="229" t="s">
        <v>572</v>
      </c>
      <c r="J2253" s="560"/>
      <c r="K2253" s="220" t="s">
        <v>417</v>
      </c>
      <c r="L2253" s="50">
        <v>0</v>
      </c>
      <c r="M2253" s="50">
        <v>0</v>
      </c>
      <c r="N2253" s="53">
        <v>22.646999999999998</v>
      </c>
      <c r="O2253" s="53">
        <f>O2254</f>
        <v>69.98</v>
      </c>
      <c r="P2253" s="53"/>
      <c r="Q2253" s="53">
        <f t="shared" si="1139"/>
        <v>92.62700000000001</v>
      </c>
      <c r="R2253" s="219"/>
      <c r="S2253" s="18"/>
      <c r="T2253" s="18"/>
      <c r="U2253" s="18"/>
      <c r="V2253" s="18"/>
      <c r="W2253" s="18"/>
      <c r="X2253" s="18"/>
    </row>
    <row r="2254" spans="1:24" s="19" customFormat="1" ht="14.25">
      <c r="A2254" s="496"/>
      <c r="B2254" s="480"/>
      <c r="C2254" s="480"/>
      <c r="D2254" s="480"/>
      <c r="E2254" s="480"/>
      <c r="F2254" s="543"/>
      <c r="G2254" s="543"/>
      <c r="H2254" s="543"/>
      <c r="I2254" s="226" t="s">
        <v>16</v>
      </c>
      <c r="J2254" s="560"/>
      <c r="K2254" s="221" t="s">
        <v>12</v>
      </c>
      <c r="L2254" s="50">
        <v>0</v>
      </c>
      <c r="M2254" s="50">
        <v>0</v>
      </c>
      <c r="N2254" s="53">
        <v>22.646999999999998</v>
      </c>
      <c r="O2254" s="50">
        <v>69.98</v>
      </c>
      <c r="P2254" s="50"/>
      <c r="Q2254" s="50">
        <f t="shared" si="1139"/>
        <v>92.62700000000001</v>
      </c>
      <c r="R2254" s="424"/>
      <c r="S2254" s="18"/>
      <c r="T2254" s="18"/>
      <c r="U2254" s="18"/>
      <c r="V2254" s="18"/>
      <c r="W2254" s="18"/>
      <c r="X2254" s="18"/>
    </row>
    <row r="2255" spans="1:24" s="19" customFormat="1" ht="38.25">
      <c r="A2255" s="496"/>
      <c r="B2255" s="480"/>
      <c r="C2255" s="480"/>
      <c r="D2255" s="480"/>
      <c r="E2255" s="480"/>
      <c r="F2255" s="543"/>
      <c r="G2255" s="543"/>
      <c r="H2255" s="543"/>
      <c r="I2255" s="229" t="s">
        <v>71</v>
      </c>
      <c r="J2255" s="560"/>
      <c r="K2255" s="220" t="s">
        <v>72</v>
      </c>
      <c r="L2255" s="53">
        <f>L2256</f>
        <v>0</v>
      </c>
      <c r="M2255" s="53">
        <f>M2256</f>
        <v>0</v>
      </c>
      <c r="N2255" s="53">
        <f t="shared" ref="N2255:O2255" si="1143">N2256</f>
        <v>889.90800000000002</v>
      </c>
      <c r="O2255" s="53">
        <f t="shared" si="1143"/>
        <v>1391.529</v>
      </c>
      <c r="P2255" s="53"/>
      <c r="Q2255" s="53">
        <f t="shared" si="1139"/>
        <v>2281.4369999999999</v>
      </c>
      <c r="R2255" s="219"/>
      <c r="S2255" s="18"/>
      <c r="T2255" s="18"/>
      <c r="U2255" s="18"/>
      <c r="V2255" s="18"/>
      <c r="W2255" s="18"/>
      <c r="X2255" s="18"/>
    </row>
    <row r="2256" spans="1:24" s="19" customFormat="1" ht="14.25">
      <c r="A2256" s="496"/>
      <c r="B2256" s="480"/>
      <c r="C2256" s="480"/>
      <c r="D2256" s="480"/>
      <c r="E2256" s="480"/>
      <c r="F2256" s="543"/>
      <c r="G2256" s="543"/>
      <c r="H2256" s="543"/>
      <c r="I2256" s="226" t="s">
        <v>16</v>
      </c>
      <c r="J2256" s="560"/>
      <c r="K2256" s="221" t="s">
        <v>12</v>
      </c>
      <c r="L2256" s="50">
        <v>0</v>
      </c>
      <c r="M2256" s="50">
        <v>0</v>
      </c>
      <c r="N2256" s="50">
        <v>889.90800000000002</v>
      </c>
      <c r="O2256" s="50">
        <v>1391.529</v>
      </c>
      <c r="P2256" s="50"/>
      <c r="Q2256" s="53">
        <f t="shared" si="1139"/>
        <v>2281.4369999999999</v>
      </c>
      <c r="R2256" s="219"/>
      <c r="S2256" s="18"/>
      <c r="T2256" s="18"/>
      <c r="U2256" s="18"/>
      <c r="V2256" s="18"/>
      <c r="W2256" s="18"/>
      <c r="X2256" s="18"/>
    </row>
    <row r="2257" spans="1:24" s="19" customFormat="1" ht="15" customHeight="1">
      <c r="A2257" s="495">
        <v>2</v>
      </c>
      <c r="B2257" s="479" t="s">
        <v>736</v>
      </c>
      <c r="C2257" s="480"/>
      <c r="D2257" s="480"/>
      <c r="E2257" s="480"/>
      <c r="F2257" s="543"/>
      <c r="G2257" s="543"/>
      <c r="H2257" s="543"/>
      <c r="I2257" s="271" t="s">
        <v>13</v>
      </c>
      <c r="J2257" s="560"/>
      <c r="K2257" s="98"/>
      <c r="L2257" s="99">
        <f>L2258</f>
        <v>0</v>
      </c>
      <c r="M2257" s="99">
        <f t="shared" ref="M2257" si="1144">M2258</f>
        <v>0</v>
      </c>
      <c r="N2257" s="99">
        <f>N2258+N2261</f>
        <v>131.67599999999999</v>
      </c>
      <c r="O2257" s="99">
        <f t="shared" ref="O2257" si="1145">O2258+O2261</f>
        <v>119.46499999999999</v>
      </c>
      <c r="P2257" s="99"/>
      <c r="Q2257" s="99">
        <f>N2257+O2257</f>
        <v>251.14099999999996</v>
      </c>
      <c r="R2257" s="8"/>
      <c r="S2257" s="18"/>
      <c r="T2257" s="18"/>
      <c r="U2257" s="18"/>
      <c r="V2257" s="18"/>
      <c r="W2257" s="18"/>
      <c r="X2257" s="18"/>
    </row>
    <row r="2258" spans="1:24" s="19" customFormat="1" ht="51" customHeight="1">
      <c r="A2258" s="496"/>
      <c r="B2258" s="480"/>
      <c r="C2258" s="480"/>
      <c r="D2258" s="480"/>
      <c r="E2258" s="480"/>
      <c r="F2258" s="543"/>
      <c r="G2258" s="543"/>
      <c r="H2258" s="543"/>
      <c r="I2258" s="451" t="s">
        <v>567</v>
      </c>
      <c r="J2258" s="560"/>
      <c r="K2258" s="220" t="s">
        <v>46</v>
      </c>
      <c r="L2258" s="53">
        <f>L2260</f>
        <v>0</v>
      </c>
      <c r="M2258" s="53">
        <f t="shared" ref="M2258:N2258" si="1146">M2260</f>
        <v>0</v>
      </c>
      <c r="N2258" s="53">
        <f t="shared" si="1146"/>
        <v>109.337</v>
      </c>
      <c r="O2258" s="53">
        <f>O2260+O2259</f>
        <v>119.46499999999999</v>
      </c>
      <c r="P2258" s="53"/>
      <c r="Q2258" s="53">
        <f t="shared" si="1139"/>
        <v>228.80199999999999</v>
      </c>
      <c r="R2258" s="219"/>
      <c r="S2258" s="18"/>
      <c r="T2258" s="18"/>
      <c r="U2258" s="18"/>
      <c r="V2258" s="18"/>
      <c r="W2258" s="18"/>
      <c r="X2258" s="18"/>
    </row>
    <row r="2259" spans="1:24" s="19" customFormat="1" ht="21.75" customHeight="1">
      <c r="A2259" s="496"/>
      <c r="B2259" s="480"/>
      <c r="C2259" s="480"/>
      <c r="D2259" s="480"/>
      <c r="E2259" s="480"/>
      <c r="F2259" s="543"/>
      <c r="G2259" s="543"/>
      <c r="H2259" s="543"/>
      <c r="I2259" s="453" t="s">
        <v>114</v>
      </c>
      <c r="J2259" s="560"/>
      <c r="K2259" s="454" t="s">
        <v>11</v>
      </c>
      <c r="L2259" s="50">
        <v>0</v>
      </c>
      <c r="M2259" s="50">
        <v>0</v>
      </c>
      <c r="N2259" s="50">
        <v>0</v>
      </c>
      <c r="O2259" s="53">
        <v>2.4929999999999999</v>
      </c>
      <c r="P2259" s="53"/>
      <c r="Q2259" s="53">
        <f>L2259+M2259+N2259+O2259</f>
        <v>2.4929999999999999</v>
      </c>
      <c r="R2259" s="432"/>
      <c r="S2259" s="18"/>
      <c r="T2259" s="18"/>
      <c r="U2259" s="18"/>
      <c r="V2259" s="18"/>
      <c r="W2259" s="18"/>
      <c r="X2259" s="18"/>
    </row>
    <row r="2260" spans="1:24" s="19" customFormat="1" ht="18.75" customHeight="1">
      <c r="A2260" s="498"/>
      <c r="B2260" s="480"/>
      <c r="C2260" s="480"/>
      <c r="D2260" s="480"/>
      <c r="E2260" s="480"/>
      <c r="F2260" s="543"/>
      <c r="G2260" s="543"/>
      <c r="H2260" s="543"/>
      <c r="I2260" s="226" t="s">
        <v>16</v>
      </c>
      <c r="J2260" s="560"/>
      <c r="K2260" s="221" t="s">
        <v>12</v>
      </c>
      <c r="L2260" s="50">
        <v>0</v>
      </c>
      <c r="M2260" s="50">
        <v>0</v>
      </c>
      <c r="N2260" s="50">
        <v>109.337</v>
      </c>
      <c r="O2260" s="50">
        <v>116.97199999999999</v>
      </c>
      <c r="P2260" s="50"/>
      <c r="Q2260" s="53">
        <f t="shared" si="1139"/>
        <v>226.309</v>
      </c>
      <c r="R2260" s="219"/>
      <c r="S2260" s="18"/>
      <c r="T2260" s="18"/>
      <c r="U2260" s="18"/>
      <c r="V2260" s="18"/>
      <c r="W2260" s="18"/>
      <c r="X2260" s="18"/>
    </row>
    <row r="2261" spans="1:24" s="19" customFormat="1" ht="38.25">
      <c r="A2261" s="431"/>
      <c r="B2261" s="480"/>
      <c r="C2261" s="480"/>
      <c r="D2261" s="480"/>
      <c r="E2261" s="480"/>
      <c r="F2261" s="543"/>
      <c r="G2261" s="543"/>
      <c r="H2261" s="543"/>
      <c r="I2261" s="229" t="s">
        <v>573</v>
      </c>
      <c r="J2261" s="560"/>
      <c r="K2261" s="455" t="s">
        <v>63</v>
      </c>
      <c r="L2261" s="53">
        <v>0</v>
      </c>
      <c r="M2261" s="53">
        <v>0</v>
      </c>
      <c r="N2261" s="53">
        <f>N2262</f>
        <v>22.338999999999999</v>
      </c>
      <c r="O2261" s="53">
        <f t="shared" ref="O2261:Q2261" si="1147">O2262</f>
        <v>0</v>
      </c>
      <c r="P2261" s="53"/>
      <c r="Q2261" s="53">
        <f t="shared" si="1147"/>
        <v>22.338999999999999</v>
      </c>
      <c r="R2261" s="432"/>
      <c r="S2261" s="18"/>
      <c r="T2261" s="18"/>
      <c r="U2261" s="18"/>
      <c r="V2261" s="18"/>
      <c r="W2261" s="18"/>
      <c r="X2261" s="18"/>
    </row>
    <row r="2262" spans="1:24" s="19" customFormat="1" ht="14.25">
      <c r="A2262" s="431"/>
      <c r="B2262" s="481"/>
      <c r="C2262" s="480"/>
      <c r="D2262" s="480"/>
      <c r="E2262" s="480"/>
      <c r="F2262" s="543"/>
      <c r="G2262" s="543"/>
      <c r="H2262" s="543"/>
      <c r="I2262" s="226" t="s">
        <v>16</v>
      </c>
      <c r="J2262" s="560"/>
      <c r="K2262" s="221" t="s">
        <v>12</v>
      </c>
      <c r="L2262" s="50">
        <v>0</v>
      </c>
      <c r="M2262" s="50">
        <v>0</v>
      </c>
      <c r="N2262" s="50">
        <v>22.338999999999999</v>
      </c>
      <c r="O2262" s="50">
        <v>0</v>
      </c>
      <c r="P2262" s="50"/>
      <c r="Q2262" s="53">
        <f>L2262+M2262+N2262+O2262</f>
        <v>22.338999999999999</v>
      </c>
      <c r="R2262" s="432"/>
      <c r="S2262" s="18"/>
      <c r="T2262" s="18"/>
      <c r="U2262" s="18"/>
      <c r="V2262" s="18"/>
      <c r="W2262" s="18"/>
      <c r="X2262" s="18"/>
    </row>
    <row r="2263" spans="1:24" s="19" customFormat="1" ht="15" customHeight="1">
      <c r="A2263" s="495">
        <v>3</v>
      </c>
      <c r="B2263" s="479" t="s">
        <v>575</v>
      </c>
      <c r="C2263" s="480"/>
      <c r="D2263" s="480"/>
      <c r="E2263" s="480"/>
      <c r="F2263" s="543"/>
      <c r="G2263" s="543"/>
      <c r="H2263" s="543"/>
      <c r="I2263" s="271" t="s">
        <v>13</v>
      </c>
      <c r="J2263" s="560"/>
      <c r="K2263" s="98"/>
      <c r="L2263" s="99">
        <f>L2264</f>
        <v>0</v>
      </c>
      <c r="M2263" s="99">
        <f t="shared" ref="M2263" si="1148">M2264</f>
        <v>0</v>
      </c>
      <c r="N2263" s="99">
        <f>N2264+N2267</f>
        <v>940.97899999999993</v>
      </c>
      <c r="O2263" s="99">
        <f t="shared" ref="O2263:Q2263" si="1149">O2264+O2267</f>
        <v>1112.212</v>
      </c>
      <c r="P2263" s="99"/>
      <c r="Q2263" s="99">
        <f t="shared" si="1149"/>
        <v>2053.1910000000003</v>
      </c>
      <c r="R2263" s="8"/>
      <c r="S2263" s="18"/>
      <c r="T2263" s="18"/>
      <c r="U2263" s="18"/>
      <c r="V2263" s="18"/>
      <c r="W2263" s="18"/>
      <c r="X2263" s="18"/>
    </row>
    <row r="2264" spans="1:24" s="19" customFormat="1" ht="127.5">
      <c r="A2264" s="496"/>
      <c r="B2264" s="480"/>
      <c r="C2264" s="480"/>
      <c r="D2264" s="480"/>
      <c r="E2264" s="480"/>
      <c r="F2264" s="543"/>
      <c r="G2264" s="543"/>
      <c r="H2264" s="543"/>
      <c r="I2264" s="229" t="s">
        <v>566</v>
      </c>
      <c r="J2264" s="560"/>
      <c r="K2264" s="220" t="s">
        <v>45</v>
      </c>
      <c r="L2264" s="53">
        <f>L2266</f>
        <v>0</v>
      </c>
      <c r="M2264" s="53">
        <f t="shared" ref="M2264" si="1150">M2266</f>
        <v>0</v>
      </c>
      <c r="N2264" s="53">
        <f>N2266+N2265</f>
        <v>933.67899999999997</v>
      </c>
      <c r="O2264" s="53">
        <f>O2266+O2265</f>
        <v>1112.212</v>
      </c>
      <c r="P2264" s="53"/>
      <c r="Q2264" s="53">
        <f t="shared" si="1139"/>
        <v>2045.8910000000001</v>
      </c>
      <c r="R2264" s="219"/>
      <c r="S2264" s="18"/>
      <c r="T2264" s="18"/>
      <c r="U2264" s="18"/>
      <c r="V2264" s="18"/>
      <c r="W2264" s="18"/>
      <c r="X2264" s="18"/>
    </row>
    <row r="2265" spans="1:24" s="19" customFormat="1" ht="25.5">
      <c r="A2265" s="496"/>
      <c r="B2265" s="480"/>
      <c r="C2265" s="480"/>
      <c r="D2265" s="480"/>
      <c r="E2265" s="480"/>
      <c r="F2265" s="543"/>
      <c r="G2265" s="543"/>
      <c r="H2265" s="543"/>
      <c r="I2265" s="453" t="s">
        <v>114</v>
      </c>
      <c r="J2265" s="560"/>
      <c r="K2265" s="454" t="s">
        <v>11</v>
      </c>
      <c r="L2265" s="53">
        <v>0</v>
      </c>
      <c r="M2265" s="53">
        <v>0</v>
      </c>
      <c r="N2265" s="53">
        <v>0</v>
      </c>
      <c r="O2265" s="50">
        <v>45.23</v>
      </c>
      <c r="P2265" s="50"/>
      <c r="Q2265" s="53">
        <f>L2265+M2265+N2265+O2265</f>
        <v>45.23</v>
      </c>
      <c r="R2265" s="432"/>
      <c r="S2265" s="18"/>
      <c r="T2265" s="18"/>
      <c r="U2265" s="18"/>
      <c r="V2265" s="18"/>
      <c r="W2265" s="18"/>
      <c r="X2265" s="18"/>
    </row>
    <row r="2266" spans="1:24" s="19" customFormat="1" ht="14.25">
      <c r="A2266" s="498"/>
      <c r="B2266" s="480"/>
      <c r="C2266" s="480"/>
      <c r="D2266" s="480"/>
      <c r="E2266" s="480"/>
      <c r="F2266" s="543"/>
      <c r="G2266" s="543"/>
      <c r="H2266" s="543"/>
      <c r="I2266" s="226" t="s">
        <v>16</v>
      </c>
      <c r="J2266" s="560"/>
      <c r="K2266" s="221" t="s">
        <v>12</v>
      </c>
      <c r="L2266" s="50">
        <v>0</v>
      </c>
      <c r="M2266" s="50">
        <v>0</v>
      </c>
      <c r="N2266" s="50">
        <v>933.67899999999997</v>
      </c>
      <c r="O2266" s="50">
        <v>1066.982</v>
      </c>
      <c r="P2266" s="50"/>
      <c r="Q2266" s="53">
        <f t="shared" si="1139"/>
        <v>2000.6610000000001</v>
      </c>
      <c r="R2266" s="219"/>
      <c r="S2266" s="18"/>
      <c r="T2266" s="18"/>
      <c r="U2266" s="18"/>
      <c r="V2266" s="18"/>
      <c r="W2266" s="18"/>
      <c r="X2266" s="18"/>
    </row>
    <row r="2267" spans="1:24" s="19" customFormat="1" ht="38.25">
      <c r="A2267" s="431"/>
      <c r="B2267" s="480"/>
      <c r="C2267" s="480"/>
      <c r="D2267" s="480"/>
      <c r="E2267" s="480"/>
      <c r="F2267" s="543"/>
      <c r="G2267" s="543"/>
      <c r="H2267" s="543"/>
      <c r="I2267" s="229" t="s">
        <v>573</v>
      </c>
      <c r="J2267" s="560"/>
      <c r="K2267" s="455" t="s">
        <v>63</v>
      </c>
      <c r="L2267" s="53">
        <v>0</v>
      </c>
      <c r="M2267" s="53">
        <v>0</v>
      </c>
      <c r="N2267" s="53">
        <f>N2268</f>
        <v>7.3</v>
      </c>
      <c r="O2267" s="53">
        <f t="shared" ref="O2267:Q2267" si="1151">O2268</f>
        <v>0</v>
      </c>
      <c r="P2267" s="53"/>
      <c r="Q2267" s="53">
        <f t="shared" si="1151"/>
        <v>7.3</v>
      </c>
      <c r="R2267" s="432"/>
      <c r="S2267" s="18"/>
      <c r="T2267" s="18"/>
      <c r="U2267" s="18"/>
      <c r="V2267" s="18"/>
      <c r="W2267" s="18"/>
      <c r="X2267" s="18"/>
    </row>
    <row r="2268" spans="1:24" s="19" customFormat="1" ht="14.25">
      <c r="A2268" s="431"/>
      <c r="B2268" s="481"/>
      <c r="C2268" s="480"/>
      <c r="D2268" s="480"/>
      <c r="E2268" s="480"/>
      <c r="F2268" s="543"/>
      <c r="G2268" s="543"/>
      <c r="H2268" s="543"/>
      <c r="I2268" s="226" t="s">
        <v>16</v>
      </c>
      <c r="J2268" s="560"/>
      <c r="K2268" s="221" t="s">
        <v>12</v>
      </c>
      <c r="L2268" s="50">
        <v>0</v>
      </c>
      <c r="M2268" s="50">
        <v>0</v>
      </c>
      <c r="N2268" s="50">
        <v>7.3</v>
      </c>
      <c r="O2268" s="50">
        <v>0</v>
      </c>
      <c r="P2268" s="50"/>
      <c r="Q2268" s="53">
        <f>L2268+M2268+N2268+O2268</f>
        <v>7.3</v>
      </c>
      <c r="R2268" s="432"/>
      <c r="S2268" s="18"/>
      <c r="T2268" s="18"/>
      <c r="U2268" s="18"/>
      <c r="V2268" s="18"/>
      <c r="W2268" s="18"/>
      <c r="X2268" s="18"/>
    </row>
    <row r="2269" spans="1:24" s="19" customFormat="1" ht="15" customHeight="1">
      <c r="A2269" s="495">
        <v>4</v>
      </c>
      <c r="B2269" s="479" t="s">
        <v>576</v>
      </c>
      <c r="C2269" s="480"/>
      <c r="D2269" s="480"/>
      <c r="E2269" s="480"/>
      <c r="F2269" s="543"/>
      <c r="G2269" s="543"/>
      <c r="H2269" s="543"/>
      <c r="I2269" s="271" t="s">
        <v>13</v>
      </c>
      <c r="J2269" s="560"/>
      <c r="K2269" s="98"/>
      <c r="L2269" s="99">
        <f>L2270</f>
        <v>0</v>
      </c>
      <c r="M2269" s="99">
        <f t="shared" ref="M2269" si="1152">M2270</f>
        <v>0</v>
      </c>
      <c r="N2269" s="99">
        <f>N2270+N2273</f>
        <v>460.43900000000002</v>
      </c>
      <c r="O2269" s="99">
        <f t="shared" ref="O2269:Q2269" si="1153">O2270+O2273</f>
        <v>448.03399999999999</v>
      </c>
      <c r="P2269" s="99"/>
      <c r="Q2269" s="99">
        <f t="shared" si="1153"/>
        <v>908.47299999999996</v>
      </c>
      <c r="R2269" s="8"/>
      <c r="S2269" s="18"/>
      <c r="T2269" s="18"/>
      <c r="U2269" s="18"/>
      <c r="V2269" s="18"/>
      <c r="W2269" s="18"/>
      <c r="X2269" s="18"/>
    </row>
    <row r="2270" spans="1:24" s="19" customFormat="1" ht="102">
      <c r="A2270" s="496"/>
      <c r="B2270" s="480"/>
      <c r="C2270" s="480"/>
      <c r="D2270" s="480"/>
      <c r="E2270" s="480"/>
      <c r="F2270" s="543"/>
      <c r="G2270" s="543"/>
      <c r="H2270" s="543"/>
      <c r="I2270" s="229" t="s">
        <v>564</v>
      </c>
      <c r="J2270" s="560"/>
      <c r="K2270" s="220" t="s">
        <v>37</v>
      </c>
      <c r="L2270" s="53">
        <f>L2272</f>
        <v>0</v>
      </c>
      <c r="M2270" s="53">
        <f t="shared" ref="M2270" si="1154">M2272</f>
        <v>0</v>
      </c>
      <c r="N2270" s="53">
        <f>N2272</f>
        <v>438.1</v>
      </c>
      <c r="O2270" s="53">
        <f>O2272+O2271</f>
        <v>448.03399999999999</v>
      </c>
      <c r="P2270" s="53"/>
      <c r="Q2270" s="53">
        <f t="shared" si="1139"/>
        <v>886.13400000000001</v>
      </c>
      <c r="R2270" s="219"/>
      <c r="S2270" s="18"/>
      <c r="T2270" s="18"/>
      <c r="U2270" s="18"/>
      <c r="V2270" s="18"/>
      <c r="W2270" s="18"/>
      <c r="X2270" s="18"/>
    </row>
    <row r="2271" spans="1:24" s="19" customFormat="1" ht="25.5">
      <c r="A2271" s="496"/>
      <c r="B2271" s="480"/>
      <c r="C2271" s="480"/>
      <c r="D2271" s="480"/>
      <c r="E2271" s="480"/>
      <c r="F2271" s="543"/>
      <c r="G2271" s="543"/>
      <c r="H2271" s="543"/>
      <c r="I2271" s="453" t="s">
        <v>114</v>
      </c>
      <c r="J2271" s="560"/>
      <c r="K2271" s="454" t="s">
        <v>11</v>
      </c>
      <c r="L2271" s="50">
        <v>0</v>
      </c>
      <c r="M2271" s="50">
        <v>0</v>
      </c>
      <c r="N2271" s="50">
        <v>0</v>
      </c>
      <c r="O2271" s="50">
        <v>15.125</v>
      </c>
      <c r="P2271" s="50"/>
      <c r="Q2271" s="50">
        <f>L2271+M2271+N2271+O2271</f>
        <v>15.125</v>
      </c>
      <c r="R2271" s="432"/>
      <c r="S2271" s="18"/>
      <c r="T2271" s="18"/>
      <c r="U2271" s="18"/>
      <c r="V2271" s="18"/>
      <c r="W2271" s="18"/>
      <c r="X2271" s="18"/>
    </row>
    <row r="2272" spans="1:24" s="19" customFormat="1" ht="14.25">
      <c r="A2272" s="498"/>
      <c r="B2272" s="480"/>
      <c r="C2272" s="480"/>
      <c r="D2272" s="480"/>
      <c r="E2272" s="480"/>
      <c r="F2272" s="543"/>
      <c r="G2272" s="543"/>
      <c r="H2272" s="543"/>
      <c r="I2272" s="226" t="s">
        <v>16</v>
      </c>
      <c r="J2272" s="560"/>
      <c r="K2272" s="221" t="s">
        <v>12</v>
      </c>
      <c r="L2272" s="50">
        <v>0</v>
      </c>
      <c r="M2272" s="50">
        <v>0</v>
      </c>
      <c r="N2272" s="50">
        <v>438.1</v>
      </c>
      <c r="O2272" s="50">
        <v>432.90899999999999</v>
      </c>
      <c r="P2272" s="50"/>
      <c r="Q2272" s="53">
        <f t="shared" si="1139"/>
        <v>871.00900000000001</v>
      </c>
      <c r="R2272" s="219"/>
      <c r="S2272" s="18"/>
      <c r="T2272" s="18"/>
      <c r="U2272" s="18"/>
      <c r="V2272" s="18"/>
      <c r="W2272" s="18"/>
      <c r="X2272" s="18"/>
    </row>
    <row r="2273" spans="1:24" s="19" customFormat="1" ht="38.25">
      <c r="A2273" s="431"/>
      <c r="B2273" s="480"/>
      <c r="C2273" s="480"/>
      <c r="D2273" s="480"/>
      <c r="E2273" s="480"/>
      <c r="F2273" s="543"/>
      <c r="G2273" s="543"/>
      <c r="H2273" s="543"/>
      <c r="I2273" s="229" t="s">
        <v>573</v>
      </c>
      <c r="J2273" s="560"/>
      <c r="K2273" s="455" t="s">
        <v>63</v>
      </c>
      <c r="L2273" s="53">
        <v>0</v>
      </c>
      <c r="M2273" s="53">
        <v>0</v>
      </c>
      <c r="N2273" s="53">
        <f>N2274</f>
        <v>22.338999999999999</v>
      </c>
      <c r="O2273" s="53">
        <f t="shared" ref="O2273" si="1155">O2274</f>
        <v>0</v>
      </c>
      <c r="P2273" s="53"/>
      <c r="Q2273" s="53">
        <f>L2273+M2273+N2273+O2273</f>
        <v>22.338999999999999</v>
      </c>
      <c r="R2273" s="432"/>
      <c r="S2273" s="18"/>
      <c r="T2273" s="18"/>
      <c r="U2273" s="18"/>
      <c r="V2273" s="18"/>
      <c r="W2273" s="18"/>
      <c r="X2273" s="18"/>
    </row>
    <row r="2274" spans="1:24" s="19" customFormat="1" ht="14.25">
      <c r="A2274" s="431"/>
      <c r="B2274" s="481"/>
      <c r="C2274" s="480"/>
      <c r="D2274" s="480"/>
      <c r="E2274" s="480"/>
      <c r="F2274" s="543"/>
      <c r="G2274" s="543"/>
      <c r="H2274" s="543"/>
      <c r="I2274" s="226" t="s">
        <v>16</v>
      </c>
      <c r="J2274" s="560"/>
      <c r="K2274" s="221" t="s">
        <v>12</v>
      </c>
      <c r="L2274" s="50">
        <v>0</v>
      </c>
      <c r="M2274" s="50">
        <v>0</v>
      </c>
      <c r="N2274" s="50">
        <v>22.338999999999999</v>
      </c>
      <c r="O2274" s="50">
        <v>0</v>
      </c>
      <c r="P2274" s="50"/>
      <c r="Q2274" s="53">
        <f>L2274+M2274+N2274+O2274</f>
        <v>22.338999999999999</v>
      </c>
      <c r="R2274" s="432"/>
      <c r="S2274" s="18"/>
      <c r="T2274" s="18"/>
      <c r="U2274" s="18"/>
      <c r="V2274" s="18"/>
      <c r="W2274" s="18"/>
      <c r="X2274" s="18"/>
    </row>
    <row r="2275" spans="1:24" s="19" customFormat="1" ht="15" customHeight="1">
      <c r="A2275" s="495">
        <v>5</v>
      </c>
      <c r="B2275" s="479" t="s">
        <v>737</v>
      </c>
      <c r="C2275" s="480"/>
      <c r="D2275" s="480"/>
      <c r="E2275" s="480"/>
      <c r="F2275" s="543"/>
      <c r="G2275" s="543"/>
      <c r="H2275" s="543"/>
      <c r="I2275" s="271" t="s">
        <v>13</v>
      </c>
      <c r="J2275" s="560"/>
      <c r="K2275" s="98"/>
      <c r="L2275" s="99">
        <f>L2276</f>
        <v>0</v>
      </c>
      <c r="M2275" s="99">
        <f t="shared" ref="M2275:N2275" si="1156">M2276</f>
        <v>0</v>
      </c>
      <c r="N2275" s="99">
        <f t="shared" si="1156"/>
        <v>224.327</v>
      </c>
      <c r="O2275" s="99">
        <f>O2276+O2279</f>
        <v>794.43600000000004</v>
      </c>
      <c r="P2275" s="99"/>
      <c r="Q2275" s="99">
        <f>Q2276+Q2279</f>
        <v>1018.763</v>
      </c>
      <c r="R2275" s="219"/>
      <c r="S2275" s="18"/>
      <c r="T2275" s="18"/>
      <c r="U2275" s="18"/>
      <c r="V2275" s="18"/>
      <c r="W2275" s="18"/>
      <c r="X2275" s="18"/>
    </row>
    <row r="2276" spans="1:24" s="19" customFormat="1" ht="51" customHeight="1">
      <c r="A2276" s="496"/>
      <c r="B2276" s="480"/>
      <c r="C2276" s="480"/>
      <c r="D2276" s="480"/>
      <c r="E2276" s="480"/>
      <c r="F2276" s="543"/>
      <c r="G2276" s="543"/>
      <c r="H2276" s="543"/>
      <c r="I2276" s="451" t="s">
        <v>567</v>
      </c>
      <c r="J2276" s="560"/>
      <c r="K2276" s="220" t="s">
        <v>46</v>
      </c>
      <c r="L2276" s="53">
        <f>L2278</f>
        <v>0</v>
      </c>
      <c r="M2276" s="53">
        <f t="shared" ref="M2276:N2276" si="1157">M2278</f>
        <v>0</v>
      </c>
      <c r="N2276" s="53">
        <f t="shared" si="1157"/>
        <v>224.327</v>
      </c>
      <c r="O2276" s="53">
        <f>O2278+O2277</f>
        <v>594.41300000000001</v>
      </c>
      <c r="P2276" s="53"/>
      <c r="Q2276" s="53">
        <f t="shared" si="1139"/>
        <v>818.74</v>
      </c>
      <c r="R2276" s="219"/>
      <c r="S2276" s="18"/>
      <c r="T2276" s="18"/>
      <c r="U2276" s="18"/>
      <c r="V2276" s="18"/>
      <c r="W2276" s="18"/>
      <c r="X2276" s="18"/>
    </row>
    <row r="2277" spans="1:24" s="19" customFormat="1" ht="23.25" customHeight="1">
      <c r="A2277" s="496"/>
      <c r="B2277" s="480"/>
      <c r="C2277" s="480"/>
      <c r="D2277" s="480"/>
      <c r="E2277" s="480"/>
      <c r="F2277" s="543"/>
      <c r="G2277" s="543"/>
      <c r="H2277" s="543"/>
      <c r="I2277" s="453" t="s">
        <v>114</v>
      </c>
      <c r="J2277" s="560"/>
      <c r="K2277" s="454" t="s">
        <v>11</v>
      </c>
      <c r="L2277" s="50">
        <v>0</v>
      </c>
      <c r="M2277" s="50">
        <v>0</v>
      </c>
      <c r="N2277" s="53">
        <v>0</v>
      </c>
      <c r="O2277" s="53">
        <v>0.36899999999999999</v>
      </c>
      <c r="P2277" s="53"/>
      <c r="Q2277" s="50">
        <f>L2277+M2277+N2277+O2277</f>
        <v>0.36899999999999999</v>
      </c>
      <c r="R2277" s="432"/>
      <c r="S2277" s="18"/>
      <c r="T2277" s="18"/>
      <c r="U2277" s="18"/>
      <c r="V2277" s="18"/>
      <c r="W2277" s="18"/>
      <c r="X2277" s="18"/>
    </row>
    <row r="2278" spans="1:24" s="19" customFormat="1" ht="14.25">
      <c r="A2278" s="498"/>
      <c r="B2278" s="480"/>
      <c r="C2278" s="480"/>
      <c r="D2278" s="480"/>
      <c r="E2278" s="480"/>
      <c r="F2278" s="543"/>
      <c r="G2278" s="543"/>
      <c r="H2278" s="543"/>
      <c r="I2278" s="226" t="s">
        <v>16</v>
      </c>
      <c r="J2278" s="560"/>
      <c r="K2278" s="221" t="s">
        <v>12</v>
      </c>
      <c r="L2278" s="50">
        <v>0</v>
      </c>
      <c r="M2278" s="50">
        <v>0</v>
      </c>
      <c r="N2278" s="50">
        <v>224.327</v>
      </c>
      <c r="O2278" s="50">
        <v>594.04399999999998</v>
      </c>
      <c r="P2278" s="50"/>
      <c r="Q2278" s="50">
        <f t="shared" ref="Q2278:Q2280" si="1158">L2278+M2278+N2278+O2278</f>
        <v>818.37099999999998</v>
      </c>
      <c r="R2278" s="219"/>
      <c r="S2278" s="18"/>
      <c r="T2278" s="18"/>
      <c r="U2278" s="18"/>
      <c r="V2278" s="18"/>
      <c r="W2278" s="18"/>
      <c r="X2278" s="18"/>
    </row>
    <row r="2279" spans="1:24" s="19" customFormat="1" ht="38.25">
      <c r="A2279" s="431"/>
      <c r="B2279" s="480"/>
      <c r="C2279" s="480"/>
      <c r="D2279" s="480"/>
      <c r="E2279" s="480"/>
      <c r="F2279" s="543"/>
      <c r="G2279" s="543"/>
      <c r="H2279" s="543"/>
      <c r="I2279" s="229" t="s">
        <v>573</v>
      </c>
      <c r="J2279" s="560"/>
      <c r="K2279" s="455" t="s">
        <v>63</v>
      </c>
      <c r="L2279" s="53">
        <v>0</v>
      </c>
      <c r="M2279" s="53">
        <v>0</v>
      </c>
      <c r="N2279" s="53">
        <f>N2280</f>
        <v>0</v>
      </c>
      <c r="O2279" s="53">
        <f t="shared" ref="O2279" si="1159">O2280</f>
        <v>200.023</v>
      </c>
      <c r="P2279" s="53"/>
      <c r="Q2279" s="53">
        <f t="shared" si="1158"/>
        <v>200.023</v>
      </c>
      <c r="R2279" s="432"/>
      <c r="S2279" s="18"/>
      <c r="T2279" s="18"/>
      <c r="U2279" s="18"/>
      <c r="V2279" s="18"/>
      <c r="W2279" s="18"/>
      <c r="X2279" s="18"/>
    </row>
    <row r="2280" spans="1:24" s="19" customFormat="1" ht="14.25">
      <c r="A2280" s="431"/>
      <c r="B2280" s="481"/>
      <c r="C2280" s="480"/>
      <c r="D2280" s="480"/>
      <c r="E2280" s="480"/>
      <c r="F2280" s="543"/>
      <c r="G2280" s="543"/>
      <c r="H2280" s="543"/>
      <c r="I2280" s="226" t="s">
        <v>16</v>
      </c>
      <c r="J2280" s="560"/>
      <c r="K2280" s="221" t="s">
        <v>12</v>
      </c>
      <c r="L2280" s="50">
        <v>0</v>
      </c>
      <c r="M2280" s="50">
        <v>0</v>
      </c>
      <c r="N2280" s="50">
        <v>0</v>
      </c>
      <c r="O2280" s="50">
        <v>200.023</v>
      </c>
      <c r="P2280" s="50"/>
      <c r="Q2280" s="50">
        <f t="shared" si="1158"/>
        <v>200.023</v>
      </c>
      <c r="R2280" s="432"/>
      <c r="S2280" s="18"/>
      <c r="T2280" s="18"/>
      <c r="U2280" s="18"/>
      <c r="V2280" s="18"/>
      <c r="W2280" s="18"/>
      <c r="X2280" s="18"/>
    </row>
    <row r="2281" spans="1:24" s="19" customFormat="1" ht="15" customHeight="1">
      <c r="A2281" s="495">
        <v>6</v>
      </c>
      <c r="B2281" s="479" t="s">
        <v>577</v>
      </c>
      <c r="C2281" s="480"/>
      <c r="D2281" s="480"/>
      <c r="E2281" s="480"/>
      <c r="F2281" s="543"/>
      <c r="G2281" s="543"/>
      <c r="H2281" s="543"/>
      <c r="I2281" s="271" t="s">
        <v>13</v>
      </c>
      <c r="J2281" s="560"/>
      <c r="K2281" s="98"/>
      <c r="L2281" s="99">
        <f>L2282</f>
        <v>0</v>
      </c>
      <c r="M2281" s="99">
        <f t="shared" ref="M2281" si="1160">M2282</f>
        <v>0</v>
      </c>
      <c r="N2281" s="99">
        <f>N2282+N2285</f>
        <v>312.84000000000003</v>
      </c>
      <c r="O2281" s="99">
        <f>O2282+O2285</f>
        <v>411.60700000000003</v>
      </c>
      <c r="P2281" s="99"/>
      <c r="Q2281" s="99">
        <f>Q2282+Q2285</f>
        <v>724.447</v>
      </c>
      <c r="R2281" s="8"/>
      <c r="S2281" s="18"/>
      <c r="T2281" s="18"/>
      <c r="U2281" s="18"/>
      <c r="V2281" s="18"/>
      <c r="W2281" s="18"/>
      <c r="X2281" s="18"/>
    </row>
    <row r="2282" spans="1:24" s="19" customFormat="1" ht="51" customHeight="1">
      <c r="A2282" s="496"/>
      <c r="B2282" s="480"/>
      <c r="C2282" s="480"/>
      <c r="D2282" s="480"/>
      <c r="E2282" s="480"/>
      <c r="F2282" s="543"/>
      <c r="G2282" s="543"/>
      <c r="H2282" s="543"/>
      <c r="I2282" s="451" t="s">
        <v>567</v>
      </c>
      <c r="J2282" s="560"/>
      <c r="K2282" s="220" t="s">
        <v>46</v>
      </c>
      <c r="L2282" s="53">
        <f>L2284</f>
        <v>0</v>
      </c>
      <c r="M2282" s="53">
        <f t="shared" ref="M2282" si="1161">M2284</f>
        <v>0</v>
      </c>
      <c r="N2282" s="53">
        <f>N2284+N2283</f>
        <v>298.06400000000002</v>
      </c>
      <c r="O2282" s="53">
        <f>O2284+O2283</f>
        <v>340.52600000000001</v>
      </c>
      <c r="P2282" s="53"/>
      <c r="Q2282" s="53">
        <f t="shared" si="1139"/>
        <v>638.59</v>
      </c>
      <c r="R2282" s="219"/>
      <c r="S2282" s="18"/>
      <c r="T2282" s="18"/>
      <c r="U2282" s="18"/>
      <c r="V2282" s="18"/>
      <c r="W2282" s="18"/>
      <c r="X2282" s="18"/>
    </row>
    <row r="2283" spans="1:24" s="19" customFormat="1" ht="28.5" customHeight="1">
      <c r="A2283" s="496"/>
      <c r="B2283" s="480"/>
      <c r="C2283" s="480"/>
      <c r="D2283" s="480"/>
      <c r="E2283" s="480"/>
      <c r="F2283" s="543"/>
      <c r="G2283" s="543"/>
      <c r="H2283" s="543"/>
      <c r="I2283" s="453" t="s">
        <v>114</v>
      </c>
      <c r="J2283" s="560"/>
      <c r="K2283" s="454" t="s">
        <v>11</v>
      </c>
      <c r="L2283" s="50">
        <v>0</v>
      </c>
      <c r="M2283" s="50">
        <v>0</v>
      </c>
      <c r="N2283" s="50">
        <v>0</v>
      </c>
      <c r="O2283" s="50">
        <v>4.056</v>
      </c>
      <c r="P2283" s="50"/>
      <c r="Q2283" s="50">
        <f>L2283+M2283+N2283+O2283</f>
        <v>4.056</v>
      </c>
      <c r="R2283" s="432"/>
      <c r="S2283" s="18"/>
      <c r="T2283" s="18"/>
      <c r="U2283" s="18"/>
      <c r="V2283" s="18"/>
      <c r="W2283" s="18"/>
      <c r="X2283" s="18"/>
    </row>
    <row r="2284" spans="1:24" s="19" customFormat="1" ht="14.25">
      <c r="A2284" s="498"/>
      <c r="B2284" s="480"/>
      <c r="C2284" s="480"/>
      <c r="D2284" s="480"/>
      <c r="E2284" s="480"/>
      <c r="F2284" s="543"/>
      <c r="G2284" s="543"/>
      <c r="H2284" s="543"/>
      <c r="I2284" s="226" t="s">
        <v>16</v>
      </c>
      <c r="J2284" s="560"/>
      <c r="K2284" s="221" t="s">
        <v>12</v>
      </c>
      <c r="L2284" s="50">
        <v>0</v>
      </c>
      <c r="M2284" s="50">
        <v>0</v>
      </c>
      <c r="N2284" s="50">
        <v>298.06400000000002</v>
      </c>
      <c r="O2284" s="50">
        <v>336.47</v>
      </c>
      <c r="P2284" s="50"/>
      <c r="Q2284" s="50">
        <f t="shared" ref="Q2284:Q2286" si="1162">L2284+M2284+N2284+O2284</f>
        <v>634.53400000000011</v>
      </c>
      <c r="R2284" s="219"/>
      <c r="S2284" s="18"/>
      <c r="T2284" s="18"/>
      <c r="U2284" s="18"/>
      <c r="V2284" s="18"/>
      <c r="W2284" s="18"/>
      <c r="X2284" s="18"/>
    </row>
    <row r="2285" spans="1:24" s="19" customFormat="1" ht="38.25">
      <c r="A2285" s="431"/>
      <c r="B2285" s="480"/>
      <c r="C2285" s="480"/>
      <c r="D2285" s="480"/>
      <c r="E2285" s="480"/>
      <c r="F2285" s="543"/>
      <c r="G2285" s="543"/>
      <c r="H2285" s="543"/>
      <c r="I2285" s="229" t="s">
        <v>573</v>
      </c>
      <c r="J2285" s="560"/>
      <c r="K2285" s="455" t="s">
        <v>63</v>
      </c>
      <c r="L2285" s="53">
        <v>0</v>
      </c>
      <c r="M2285" s="53">
        <v>0</v>
      </c>
      <c r="N2285" s="53">
        <f>N2286</f>
        <v>14.776</v>
      </c>
      <c r="O2285" s="53">
        <f t="shared" ref="O2285" si="1163">O2286</f>
        <v>71.081000000000003</v>
      </c>
      <c r="P2285" s="53"/>
      <c r="Q2285" s="53">
        <f t="shared" si="1162"/>
        <v>85.856999999999999</v>
      </c>
      <c r="R2285" s="432"/>
      <c r="S2285" s="18"/>
      <c r="T2285" s="18"/>
      <c r="U2285" s="18"/>
      <c r="V2285" s="18"/>
      <c r="W2285" s="18"/>
      <c r="X2285" s="18"/>
    </row>
    <row r="2286" spans="1:24" s="19" customFormat="1" ht="14.25">
      <c r="A2286" s="431"/>
      <c r="B2286" s="481"/>
      <c r="C2286" s="480"/>
      <c r="D2286" s="480"/>
      <c r="E2286" s="480"/>
      <c r="F2286" s="543"/>
      <c r="G2286" s="543"/>
      <c r="H2286" s="543"/>
      <c r="I2286" s="226" t="s">
        <v>16</v>
      </c>
      <c r="J2286" s="560"/>
      <c r="K2286" s="221" t="s">
        <v>12</v>
      </c>
      <c r="L2286" s="50">
        <v>0</v>
      </c>
      <c r="M2286" s="50">
        <v>0</v>
      </c>
      <c r="N2286" s="50">
        <v>14.776</v>
      </c>
      <c r="O2286" s="50">
        <v>71.081000000000003</v>
      </c>
      <c r="P2286" s="50"/>
      <c r="Q2286" s="50">
        <f t="shared" si="1162"/>
        <v>85.856999999999999</v>
      </c>
      <c r="R2286" s="432"/>
      <c r="S2286" s="18"/>
      <c r="T2286" s="18"/>
      <c r="U2286" s="18"/>
      <c r="V2286" s="18"/>
      <c r="W2286" s="18"/>
      <c r="X2286" s="18"/>
    </row>
    <row r="2287" spans="1:24" s="19" customFormat="1" ht="15" customHeight="1">
      <c r="A2287" s="495">
        <v>7</v>
      </c>
      <c r="B2287" s="479" t="s">
        <v>743</v>
      </c>
      <c r="C2287" s="480"/>
      <c r="D2287" s="480"/>
      <c r="E2287" s="480"/>
      <c r="F2287" s="543"/>
      <c r="G2287" s="543"/>
      <c r="H2287" s="543"/>
      <c r="I2287" s="271" t="s">
        <v>13</v>
      </c>
      <c r="J2287" s="560"/>
      <c r="K2287" s="98"/>
      <c r="L2287" s="99">
        <f>L2288</f>
        <v>0</v>
      </c>
      <c r="M2287" s="99">
        <f t="shared" ref="M2287" si="1164">M2288</f>
        <v>0</v>
      </c>
      <c r="N2287" s="99">
        <f>N2288+N2291</f>
        <v>141.79900000000001</v>
      </c>
      <c r="O2287" s="99">
        <f>O2288+O2291</f>
        <v>163.56799999999998</v>
      </c>
      <c r="P2287" s="99"/>
      <c r="Q2287" s="99">
        <f>Q2288+Q2291</f>
        <v>305.36699999999996</v>
      </c>
      <c r="R2287" s="8"/>
      <c r="S2287" s="18"/>
      <c r="T2287" s="18"/>
      <c r="U2287" s="18"/>
      <c r="V2287" s="18"/>
      <c r="W2287" s="18"/>
      <c r="X2287" s="18"/>
    </row>
    <row r="2288" spans="1:24" s="19" customFormat="1" ht="51" customHeight="1">
      <c r="A2288" s="496"/>
      <c r="B2288" s="480"/>
      <c r="C2288" s="480"/>
      <c r="D2288" s="480"/>
      <c r="E2288" s="480"/>
      <c r="F2288" s="543"/>
      <c r="G2288" s="543"/>
      <c r="H2288" s="543"/>
      <c r="I2288" s="451" t="s">
        <v>567</v>
      </c>
      <c r="J2288" s="560"/>
      <c r="K2288" s="220" t="s">
        <v>46</v>
      </c>
      <c r="L2288" s="53">
        <f>L2290</f>
        <v>0</v>
      </c>
      <c r="M2288" s="53">
        <f t="shared" ref="M2288" si="1165">M2290</f>
        <v>0</v>
      </c>
      <c r="N2288" s="53">
        <f>N2290+N2289</f>
        <v>123.637</v>
      </c>
      <c r="O2288" s="53">
        <f>O2290+O2289</f>
        <v>163.56799999999998</v>
      </c>
      <c r="P2288" s="53"/>
      <c r="Q2288" s="53">
        <f>N2288+O2288+M2288+L2288</f>
        <v>287.20499999999998</v>
      </c>
      <c r="R2288" s="219"/>
      <c r="S2288" s="18"/>
      <c r="T2288" s="18"/>
      <c r="U2288" s="18"/>
      <c r="V2288" s="18"/>
      <c r="W2288" s="18"/>
      <c r="X2288" s="18"/>
    </row>
    <row r="2289" spans="1:24" s="19" customFormat="1" ht="31.5" customHeight="1">
      <c r="A2289" s="496"/>
      <c r="B2289" s="480"/>
      <c r="C2289" s="480"/>
      <c r="D2289" s="480"/>
      <c r="E2289" s="480"/>
      <c r="F2289" s="543"/>
      <c r="G2289" s="543"/>
      <c r="H2289" s="543"/>
      <c r="I2289" s="453" t="s">
        <v>114</v>
      </c>
      <c r="J2289" s="560"/>
      <c r="K2289" s="454" t="s">
        <v>11</v>
      </c>
      <c r="L2289" s="53">
        <v>0</v>
      </c>
      <c r="M2289" s="53">
        <v>0</v>
      </c>
      <c r="N2289" s="53">
        <v>0</v>
      </c>
      <c r="O2289" s="53">
        <v>4.0759999999999996</v>
      </c>
      <c r="P2289" s="53"/>
      <c r="Q2289" s="53">
        <f t="shared" ref="Q2289:Q2292" si="1166">N2289+O2289+M2289+L2289</f>
        <v>4.0759999999999996</v>
      </c>
      <c r="R2289" s="432"/>
      <c r="S2289" s="18"/>
      <c r="T2289" s="18"/>
      <c r="U2289" s="18"/>
      <c r="V2289" s="18"/>
      <c r="W2289" s="18"/>
      <c r="X2289" s="18"/>
    </row>
    <row r="2290" spans="1:24" s="19" customFormat="1" ht="14.25">
      <c r="A2290" s="498"/>
      <c r="B2290" s="480"/>
      <c r="C2290" s="480"/>
      <c r="D2290" s="480"/>
      <c r="E2290" s="480"/>
      <c r="F2290" s="543"/>
      <c r="G2290" s="543"/>
      <c r="H2290" s="543"/>
      <c r="I2290" s="226" t="s">
        <v>16</v>
      </c>
      <c r="J2290" s="560"/>
      <c r="K2290" s="221" t="s">
        <v>12</v>
      </c>
      <c r="L2290" s="50">
        <v>0</v>
      </c>
      <c r="M2290" s="50">
        <v>0</v>
      </c>
      <c r="N2290" s="50">
        <v>123.637</v>
      </c>
      <c r="O2290" s="50">
        <v>159.49199999999999</v>
      </c>
      <c r="P2290" s="50"/>
      <c r="Q2290" s="53">
        <f t="shared" si="1166"/>
        <v>283.12900000000002</v>
      </c>
      <c r="R2290" s="219"/>
      <c r="S2290" s="18"/>
      <c r="T2290" s="18"/>
      <c r="U2290" s="18"/>
      <c r="V2290" s="18"/>
      <c r="W2290" s="18"/>
      <c r="X2290" s="18"/>
    </row>
    <row r="2291" spans="1:24" s="19" customFormat="1" ht="38.25">
      <c r="A2291" s="431"/>
      <c r="B2291" s="480"/>
      <c r="C2291" s="480"/>
      <c r="D2291" s="480"/>
      <c r="E2291" s="480"/>
      <c r="F2291" s="543"/>
      <c r="G2291" s="543"/>
      <c r="H2291" s="543"/>
      <c r="I2291" s="229" t="s">
        <v>573</v>
      </c>
      <c r="J2291" s="560"/>
      <c r="K2291" s="455" t="s">
        <v>63</v>
      </c>
      <c r="L2291" s="50">
        <v>0</v>
      </c>
      <c r="M2291" s="50">
        <v>0</v>
      </c>
      <c r="N2291" s="53">
        <f>N2292</f>
        <v>18.161999999999999</v>
      </c>
      <c r="O2291" s="53">
        <f t="shared" ref="O2291" si="1167">O2292</f>
        <v>0</v>
      </c>
      <c r="P2291" s="53"/>
      <c r="Q2291" s="53">
        <f t="shared" si="1166"/>
        <v>18.161999999999999</v>
      </c>
      <c r="R2291" s="432"/>
      <c r="S2291" s="18"/>
      <c r="T2291" s="18"/>
      <c r="U2291" s="18"/>
      <c r="V2291" s="18"/>
      <c r="W2291" s="18"/>
      <c r="X2291" s="18"/>
    </row>
    <row r="2292" spans="1:24" s="19" customFormat="1" ht="14.25">
      <c r="A2292" s="431"/>
      <c r="B2292" s="481"/>
      <c r="C2292" s="480"/>
      <c r="D2292" s="480"/>
      <c r="E2292" s="480"/>
      <c r="F2292" s="543"/>
      <c r="G2292" s="543"/>
      <c r="H2292" s="543"/>
      <c r="I2292" s="226" t="s">
        <v>16</v>
      </c>
      <c r="J2292" s="560"/>
      <c r="K2292" s="221" t="s">
        <v>12</v>
      </c>
      <c r="L2292" s="50">
        <v>0</v>
      </c>
      <c r="M2292" s="50">
        <v>0</v>
      </c>
      <c r="N2292" s="50">
        <v>18.161999999999999</v>
      </c>
      <c r="O2292" s="50">
        <v>0</v>
      </c>
      <c r="P2292" s="50"/>
      <c r="Q2292" s="53">
        <f t="shared" si="1166"/>
        <v>18.161999999999999</v>
      </c>
      <c r="R2292" s="432"/>
      <c r="S2292" s="18"/>
      <c r="T2292" s="18"/>
      <c r="U2292" s="18"/>
      <c r="V2292" s="18"/>
      <c r="W2292" s="18"/>
      <c r="X2292" s="18"/>
    </row>
    <row r="2293" spans="1:24" s="19" customFormat="1" ht="15" customHeight="1">
      <c r="A2293" s="495">
        <v>8</v>
      </c>
      <c r="B2293" s="479" t="s">
        <v>742</v>
      </c>
      <c r="C2293" s="480"/>
      <c r="D2293" s="480"/>
      <c r="E2293" s="480"/>
      <c r="F2293" s="543"/>
      <c r="G2293" s="543"/>
      <c r="H2293" s="543"/>
      <c r="I2293" s="271" t="s">
        <v>13</v>
      </c>
      <c r="J2293" s="560"/>
      <c r="K2293" s="98"/>
      <c r="L2293" s="99">
        <f>L2294</f>
        <v>0</v>
      </c>
      <c r="M2293" s="99">
        <f t="shared" ref="M2293" si="1168">M2294</f>
        <v>0</v>
      </c>
      <c r="N2293" s="99">
        <f t="shared" ref="N2293" si="1169">N2294</f>
        <v>423.32499999999999</v>
      </c>
      <c r="O2293" s="99">
        <f t="shared" ref="O2293:Q2293" si="1170">O2294</f>
        <v>460.72699999999998</v>
      </c>
      <c r="P2293" s="99"/>
      <c r="Q2293" s="99">
        <f t="shared" si="1170"/>
        <v>884.05199999999991</v>
      </c>
      <c r="R2293" s="8"/>
      <c r="S2293" s="18"/>
      <c r="T2293" s="18"/>
      <c r="U2293" s="18"/>
      <c r="V2293" s="18"/>
      <c r="W2293" s="18"/>
      <c r="X2293" s="18"/>
    </row>
    <row r="2294" spans="1:24" s="19" customFormat="1" ht="127.5">
      <c r="A2294" s="496"/>
      <c r="B2294" s="480"/>
      <c r="C2294" s="480"/>
      <c r="D2294" s="480"/>
      <c r="E2294" s="480"/>
      <c r="F2294" s="543"/>
      <c r="G2294" s="543"/>
      <c r="H2294" s="543"/>
      <c r="I2294" s="229" t="s">
        <v>565</v>
      </c>
      <c r="J2294" s="560"/>
      <c r="K2294" s="220" t="s">
        <v>91</v>
      </c>
      <c r="L2294" s="53">
        <f>L2296</f>
        <v>0</v>
      </c>
      <c r="M2294" s="53">
        <f t="shared" ref="M2294" si="1171">M2296</f>
        <v>0</v>
      </c>
      <c r="N2294" s="53">
        <f>N2296+N2295</f>
        <v>423.32499999999999</v>
      </c>
      <c r="O2294" s="53">
        <f>O2296+O2295</f>
        <v>460.72699999999998</v>
      </c>
      <c r="P2294" s="53"/>
      <c r="Q2294" s="53">
        <f t="shared" si="1139"/>
        <v>884.05199999999991</v>
      </c>
      <c r="R2294" s="219"/>
      <c r="S2294" s="18"/>
      <c r="T2294" s="18"/>
      <c r="U2294" s="18"/>
      <c r="V2294" s="18"/>
      <c r="W2294" s="18"/>
      <c r="X2294" s="18"/>
    </row>
    <row r="2295" spans="1:24" s="19" customFormat="1" ht="25.5">
      <c r="A2295" s="496"/>
      <c r="B2295" s="480"/>
      <c r="C2295" s="480"/>
      <c r="D2295" s="480"/>
      <c r="E2295" s="480"/>
      <c r="F2295" s="543"/>
      <c r="G2295" s="543"/>
      <c r="H2295" s="543"/>
      <c r="I2295" s="453" t="s">
        <v>114</v>
      </c>
      <c r="J2295" s="560"/>
      <c r="K2295" s="454" t="s">
        <v>11</v>
      </c>
      <c r="L2295" s="53">
        <v>0</v>
      </c>
      <c r="M2295" s="53">
        <v>0</v>
      </c>
      <c r="N2295" s="53">
        <v>0</v>
      </c>
      <c r="O2295" s="53">
        <v>3.758</v>
      </c>
      <c r="P2295" s="53"/>
      <c r="Q2295" s="53">
        <f>L2295+M2295+N2295+O2295</f>
        <v>3.758</v>
      </c>
      <c r="R2295" s="432"/>
      <c r="S2295" s="18"/>
      <c r="T2295" s="18"/>
      <c r="U2295" s="18"/>
      <c r="V2295" s="18"/>
      <c r="W2295" s="18"/>
      <c r="X2295" s="18"/>
    </row>
    <row r="2296" spans="1:24" s="19" customFormat="1" ht="14.25">
      <c r="A2296" s="498"/>
      <c r="B2296" s="481"/>
      <c r="C2296" s="480"/>
      <c r="D2296" s="480"/>
      <c r="E2296" s="480"/>
      <c r="F2296" s="543"/>
      <c r="G2296" s="543"/>
      <c r="H2296" s="543"/>
      <c r="I2296" s="226" t="s">
        <v>16</v>
      </c>
      <c r="J2296" s="560"/>
      <c r="K2296" s="221" t="s">
        <v>12</v>
      </c>
      <c r="L2296" s="50">
        <v>0</v>
      </c>
      <c r="M2296" s="50">
        <v>0</v>
      </c>
      <c r="N2296" s="50">
        <v>423.32499999999999</v>
      </c>
      <c r="O2296" s="50">
        <v>456.96899999999999</v>
      </c>
      <c r="P2296" s="50"/>
      <c r="Q2296" s="53">
        <f t="shared" si="1139"/>
        <v>880.29399999999998</v>
      </c>
      <c r="R2296" s="219"/>
      <c r="S2296" s="18"/>
      <c r="T2296" s="18"/>
      <c r="U2296" s="18"/>
      <c r="V2296" s="18"/>
      <c r="W2296" s="18"/>
      <c r="X2296" s="18"/>
    </row>
    <row r="2297" spans="1:24" s="19" customFormat="1" ht="15" customHeight="1">
      <c r="A2297" s="495">
        <v>9</v>
      </c>
      <c r="B2297" s="479" t="s">
        <v>739</v>
      </c>
      <c r="C2297" s="480"/>
      <c r="D2297" s="480"/>
      <c r="E2297" s="480"/>
      <c r="F2297" s="543"/>
      <c r="G2297" s="543"/>
      <c r="H2297" s="543"/>
      <c r="I2297" s="271" t="s">
        <v>13</v>
      </c>
      <c r="J2297" s="560"/>
      <c r="K2297" s="98"/>
      <c r="L2297" s="99">
        <f>L2298</f>
        <v>0</v>
      </c>
      <c r="M2297" s="99">
        <f t="shared" ref="M2297" si="1172">M2298</f>
        <v>0</v>
      </c>
      <c r="N2297" s="99">
        <f>N2298+N2301</f>
        <v>257.29399999999998</v>
      </c>
      <c r="O2297" s="99">
        <f>O2298+O2301</f>
        <v>244.85999999999999</v>
      </c>
      <c r="P2297" s="99"/>
      <c r="Q2297" s="99">
        <f>Q2298+Q2301</f>
        <v>502.154</v>
      </c>
      <c r="R2297" s="8"/>
      <c r="S2297" s="18"/>
      <c r="T2297" s="18"/>
      <c r="U2297" s="18"/>
      <c r="V2297" s="18"/>
      <c r="W2297" s="18"/>
      <c r="X2297" s="18"/>
    </row>
    <row r="2298" spans="1:24" s="19" customFormat="1" ht="69" customHeight="1">
      <c r="A2298" s="496"/>
      <c r="B2298" s="480"/>
      <c r="C2298" s="480"/>
      <c r="D2298" s="480"/>
      <c r="E2298" s="480"/>
      <c r="F2298" s="543"/>
      <c r="G2298" s="543"/>
      <c r="H2298" s="543"/>
      <c r="I2298" s="229" t="s">
        <v>567</v>
      </c>
      <c r="J2298" s="560"/>
      <c r="K2298" s="220" t="s">
        <v>46</v>
      </c>
      <c r="L2298" s="53">
        <f>L2300</f>
        <v>0</v>
      </c>
      <c r="M2298" s="53">
        <f t="shared" ref="M2298" si="1173">M2300</f>
        <v>0</v>
      </c>
      <c r="N2298" s="53">
        <f>N2300+N2299</f>
        <v>226.23099999999999</v>
      </c>
      <c r="O2298" s="53">
        <f>O2300+O2299</f>
        <v>244.85999999999999</v>
      </c>
      <c r="P2298" s="53"/>
      <c r="Q2298" s="53">
        <f t="shared" si="1139"/>
        <v>471.09100000000001</v>
      </c>
      <c r="R2298" s="219"/>
      <c r="S2298" s="18"/>
      <c r="T2298" s="18"/>
      <c r="U2298" s="18"/>
      <c r="V2298" s="18"/>
      <c r="W2298" s="18"/>
      <c r="X2298" s="18"/>
    </row>
    <row r="2299" spans="1:24" s="19" customFormat="1" ht="33" customHeight="1">
      <c r="A2299" s="496"/>
      <c r="B2299" s="480"/>
      <c r="C2299" s="480"/>
      <c r="D2299" s="480"/>
      <c r="E2299" s="480"/>
      <c r="F2299" s="543"/>
      <c r="G2299" s="543"/>
      <c r="H2299" s="543"/>
      <c r="I2299" s="456" t="s">
        <v>114</v>
      </c>
      <c r="J2299" s="560"/>
      <c r="K2299" s="454" t="s">
        <v>11</v>
      </c>
      <c r="L2299" s="53">
        <v>0</v>
      </c>
      <c r="M2299" s="53">
        <v>0</v>
      </c>
      <c r="N2299" s="53">
        <v>0</v>
      </c>
      <c r="O2299" s="53">
        <v>4.9820000000000002</v>
      </c>
      <c r="P2299" s="53"/>
      <c r="Q2299" s="53">
        <f>L2299+M2299+N2299+O2299</f>
        <v>4.9820000000000002</v>
      </c>
      <c r="R2299" s="432"/>
      <c r="S2299" s="18"/>
      <c r="T2299" s="18"/>
      <c r="U2299" s="18"/>
      <c r="V2299" s="18"/>
      <c r="W2299" s="18"/>
      <c r="X2299" s="18"/>
    </row>
    <row r="2300" spans="1:24" s="19" customFormat="1" ht="24.75" customHeight="1">
      <c r="A2300" s="498"/>
      <c r="B2300" s="480"/>
      <c r="C2300" s="480"/>
      <c r="D2300" s="480"/>
      <c r="E2300" s="480"/>
      <c r="F2300" s="543"/>
      <c r="G2300" s="543"/>
      <c r="H2300" s="543"/>
      <c r="I2300" s="226" t="s">
        <v>16</v>
      </c>
      <c r="J2300" s="560"/>
      <c r="K2300" s="221" t="s">
        <v>12</v>
      </c>
      <c r="L2300" s="50">
        <v>0</v>
      </c>
      <c r="M2300" s="50">
        <v>0</v>
      </c>
      <c r="N2300" s="50">
        <v>226.23099999999999</v>
      </c>
      <c r="O2300" s="50">
        <v>239.87799999999999</v>
      </c>
      <c r="P2300" s="50"/>
      <c r="Q2300" s="53">
        <f t="shared" ref="Q2300:Q2302" si="1174">L2300+M2300+N2300+O2300</f>
        <v>466.10899999999998</v>
      </c>
      <c r="R2300" s="219"/>
      <c r="S2300" s="18"/>
      <c r="T2300" s="18"/>
      <c r="U2300" s="18"/>
      <c r="V2300" s="18"/>
      <c r="W2300" s="18"/>
      <c r="X2300" s="18"/>
    </row>
    <row r="2301" spans="1:24" s="19" customFormat="1" ht="24.75" customHeight="1">
      <c r="A2301" s="431"/>
      <c r="B2301" s="480"/>
      <c r="C2301" s="480"/>
      <c r="D2301" s="480"/>
      <c r="E2301" s="480"/>
      <c r="F2301" s="543"/>
      <c r="G2301" s="543"/>
      <c r="H2301" s="543"/>
      <c r="I2301" s="458" t="s">
        <v>573</v>
      </c>
      <c r="J2301" s="560"/>
      <c r="K2301" s="455" t="s">
        <v>63</v>
      </c>
      <c r="L2301" s="53">
        <v>0</v>
      </c>
      <c r="M2301" s="53">
        <v>0</v>
      </c>
      <c r="N2301" s="53">
        <f>N2302</f>
        <v>31.062999999999999</v>
      </c>
      <c r="O2301" s="53">
        <f t="shared" ref="O2301" si="1175">O2302</f>
        <v>0</v>
      </c>
      <c r="P2301" s="53"/>
      <c r="Q2301" s="53">
        <f t="shared" si="1174"/>
        <v>31.062999999999999</v>
      </c>
      <c r="R2301" s="432"/>
      <c r="S2301" s="18"/>
      <c r="T2301" s="18"/>
      <c r="U2301" s="18"/>
      <c r="V2301" s="18"/>
      <c r="W2301" s="18"/>
      <c r="X2301" s="18"/>
    </row>
    <row r="2302" spans="1:24" s="19" customFormat="1" ht="24.75" customHeight="1">
      <c r="A2302" s="431"/>
      <c r="B2302" s="481"/>
      <c r="C2302" s="480"/>
      <c r="D2302" s="480"/>
      <c r="E2302" s="480"/>
      <c r="F2302" s="543"/>
      <c r="G2302" s="543"/>
      <c r="H2302" s="543"/>
      <c r="I2302" s="226" t="s">
        <v>16</v>
      </c>
      <c r="J2302" s="560"/>
      <c r="K2302" s="221" t="s">
        <v>12</v>
      </c>
      <c r="L2302" s="50">
        <v>0</v>
      </c>
      <c r="M2302" s="50">
        <v>0</v>
      </c>
      <c r="N2302" s="50">
        <v>31.062999999999999</v>
      </c>
      <c r="O2302" s="50">
        <v>0</v>
      </c>
      <c r="P2302" s="50"/>
      <c r="Q2302" s="53">
        <f t="shared" si="1174"/>
        <v>31.062999999999999</v>
      </c>
      <c r="R2302" s="432"/>
      <c r="S2302" s="18"/>
      <c r="T2302" s="18"/>
      <c r="U2302" s="18"/>
      <c r="V2302" s="18"/>
      <c r="W2302" s="18"/>
      <c r="X2302" s="18"/>
    </row>
    <row r="2303" spans="1:24" s="19" customFormat="1" ht="14.25" customHeight="1">
      <c r="A2303" s="495">
        <v>10</v>
      </c>
      <c r="B2303" s="479" t="s">
        <v>740</v>
      </c>
      <c r="C2303" s="480"/>
      <c r="D2303" s="480"/>
      <c r="E2303" s="480"/>
      <c r="F2303" s="543"/>
      <c r="G2303" s="543"/>
      <c r="H2303" s="543"/>
      <c r="I2303" s="271" t="s">
        <v>13</v>
      </c>
      <c r="J2303" s="560"/>
      <c r="K2303" s="98"/>
      <c r="L2303" s="99">
        <f>L2304</f>
        <v>0</v>
      </c>
      <c r="M2303" s="99">
        <f t="shared" ref="M2303" si="1176">M2304</f>
        <v>0</v>
      </c>
      <c r="N2303" s="99">
        <f>N2304+N2307</f>
        <v>411.10599999999999</v>
      </c>
      <c r="O2303" s="99">
        <f>O2304+O2307</f>
        <v>496.03399999999999</v>
      </c>
      <c r="P2303" s="99"/>
      <c r="Q2303" s="99">
        <f>Q2304+Q2307</f>
        <v>907.14</v>
      </c>
      <c r="R2303" s="8"/>
      <c r="S2303" s="18"/>
      <c r="T2303" s="18"/>
      <c r="U2303" s="18"/>
      <c r="V2303" s="18"/>
      <c r="W2303" s="18"/>
      <c r="X2303" s="18"/>
    </row>
    <row r="2304" spans="1:24" s="19" customFormat="1" ht="127.5">
      <c r="A2304" s="496"/>
      <c r="B2304" s="480"/>
      <c r="C2304" s="480"/>
      <c r="D2304" s="480"/>
      <c r="E2304" s="480"/>
      <c r="F2304" s="543"/>
      <c r="G2304" s="543"/>
      <c r="H2304" s="543"/>
      <c r="I2304" s="229" t="s">
        <v>566</v>
      </c>
      <c r="J2304" s="560"/>
      <c r="K2304" s="220" t="s">
        <v>91</v>
      </c>
      <c r="L2304" s="53">
        <f>L2306</f>
        <v>0</v>
      </c>
      <c r="M2304" s="53">
        <f t="shared" ref="M2304" si="1177">M2306</f>
        <v>0</v>
      </c>
      <c r="N2304" s="53">
        <f>N2306+N2305</f>
        <v>408.488</v>
      </c>
      <c r="O2304" s="53">
        <f>O2306+O2305</f>
        <v>496.03399999999999</v>
      </c>
      <c r="P2304" s="53"/>
      <c r="Q2304" s="53">
        <f>L2304+M2304+N2304+O2304</f>
        <v>904.52199999999993</v>
      </c>
      <c r="R2304" s="219"/>
      <c r="S2304" s="18"/>
      <c r="T2304" s="18"/>
      <c r="U2304" s="18"/>
      <c r="V2304" s="18"/>
      <c r="W2304" s="18"/>
      <c r="X2304" s="18"/>
    </row>
    <row r="2305" spans="1:24" s="19" customFormat="1" ht="25.5">
      <c r="A2305" s="496"/>
      <c r="B2305" s="480"/>
      <c r="C2305" s="480"/>
      <c r="D2305" s="480"/>
      <c r="E2305" s="480"/>
      <c r="F2305" s="543"/>
      <c r="G2305" s="543"/>
      <c r="H2305" s="543"/>
      <c r="I2305" s="456" t="s">
        <v>114</v>
      </c>
      <c r="J2305" s="560"/>
      <c r="K2305" s="454" t="s">
        <v>11</v>
      </c>
      <c r="L2305" s="50">
        <v>0</v>
      </c>
      <c r="M2305" s="50">
        <v>0</v>
      </c>
      <c r="N2305" s="50">
        <v>0</v>
      </c>
      <c r="O2305" s="50">
        <v>18.760000000000002</v>
      </c>
      <c r="P2305" s="50"/>
      <c r="Q2305" s="53">
        <f t="shared" ref="Q2305:Q2308" si="1178">L2305+M2305+N2305+O2305</f>
        <v>18.760000000000002</v>
      </c>
      <c r="R2305" s="432"/>
      <c r="S2305" s="18"/>
      <c r="T2305" s="18"/>
      <c r="U2305" s="18"/>
      <c r="V2305" s="18"/>
      <c r="W2305" s="18"/>
      <c r="X2305" s="18"/>
    </row>
    <row r="2306" spans="1:24" s="19" customFormat="1" ht="14.25">
      <c r="A2306" s="498"/>
      <c r="B2306" s="480"/>
      <c r="C2306" s="480"/>
      <c r="D2306" s="480"/>
      <c r="E2306" s="480"/>
      <c r="F2306" s="543"/>
      <c r="G2306" s="543"/>
      <c r="H2306" s="543"/>
      <c r="I2306" s="226" t="s">
        <v>16</v>
      </c>
      <c r="J2306" s="560"/>
      <c r="K2306" s="221" t="s">
        <v>12</v>
      </c>
      <c r="L2306" s="50">
        <v>0</v>
      </c>
      <c r="M2306" s="50">
        <v>0</v>
      </c>
      <c r="N2306" s="50">
        <v>408.488</v>
      </c>
      <c r="O2306" s="50">
        <v>477.274</v>
      </c>
      <c r="P2306" s="50"/>
      <c r="Q2306" s="53">
        <f t="shared" si="1178"/>
        <v>885.76199999999994</v>
      </c>
      <c r="R2306" s="219"/>
      <c r="S2306" s="18"/>
      <c r="T2306" s="18"/>
      <c r="U2306" s="18"/>
      <c r="V2306" s="18"/>
      <c r="W2306" s="18"/>
      <c r="X2306" s="18"/>
    </row>
    <row r="2307" spans="1:24" s="19" customFormat="1" ht="38.25">
      <c r="A2307" s="431"/>
      <c r="B2307" s="480"/>
      <c r="C2307" s="480"/>
      <c r="D2307" s="480"/>
      <c r="E2307" s="480"/>
      <c r="F2307" s="543"/>
      <c r="G2307" s="543"/>
      <c r="H2307" s="543"/>
      <c r="I2307" s="458" t="s">
        <v>573</v>
      </c>
      <c r="J2307" s="560"/>
      <c r="K2307" s="455" t="s">
        <v>63</v>
      </c>
      <c r="L2307" s="53">
        <v>0</v>
      </c>
      <c r="M2307" s="53">
        <v>0</v>
      </c>
      <c r="N2307" s="53">
        <f>N2308</f>
        <v>2.6179999999999999</v>
      </c>
      <c r="O2307" s="53">
        <f t="shared" ref="O2307" si="1179">O2308</f>
        <v>0</v>
      </c>
      <c r="P2307" s="53"/>
      <c r="Q2307" s="53">
        <f t="shared" si="1178"/>
        <v>2.6179999999999999</v>
      </c>
      <c r="R2307" s="432"/>
      <c r="S2307" s="18"/>
      <c r="T2307" s="18"/>
      <c r="U2307" s="18"/>
      <c r="V2307" s="18"/>
      <c r="W2307" s="18"/>
      <c r="X2307" s="18"/>
    </row>
    <row r="2308" spans="1:24" s="19" customFormat="1" ht="14.25">
      <c r="A2308" s="431"/>
      <c r="B2308" s="481"/>
      <c r="C2308" s="480"/>
      <c r="D2308" s="480"/>
      <c r="E2308" s="480"/>
      <c r="F2308" s="543"/>
      <c r="G2308" s="543"/>
      <c r="H2308" s="543"/>
      <c r="I2308" s="226" t="s">
        <v>16</v>
      </c>
      <c r="J2308" s="560"/>
      <c r="K2308" s="221" t="s">
        <v>12</v>
      </c>
      <c r="L2308" s="50">
        <v>0</v>
      </c>
      <c r="M2308" s="50">
        <v>0</v>
      </c>
      <c r="N2308" s="50">
        <v>2.6179999999999999</v>
      </c>
      <c r="O2308" s="50">
        <v>0</v>
      </c>
      <c r="P2308" s="50"/>
      <c r="Q2308" s="53">
        <f t="shared" si="1178"/>
        <v>2.6179999999999999</v>
      </c>
      <c r="R2308" s="432"/>
      <c r="S2308" s="18"/>
      <c r="T2308" s="18"/>
      <c r="U2308" s="18"/>
      <c r="V2308" s="18"/>
      <c r="W2308" s="18"/>
      <c r="X2308" s="18"/>
    </row>
    <row r="2309" spans="1:24" s="19" customFormat="1" ht="15" customHeight="1">
      <c r="A2309" s="495">
        <v>11</v>
      </c>
      <c r="B2309" s="479" t="s">
        <v>578</v>
      </c>
      <c r="C2309" s="480"/>
      <c r="D2309" s="480"/>
      <c r="E2309" s="480"/>
      <c r="F2309" s="543"/>
      <c r="G2309" s="543"/>
      <c r="H2309" s="543"/>
      <c r="I2309" s="271" t="s">
        <v>13</v>
      </c>
      <c r="J2309" s="560"/>
      <c r="K2309" s="98"/>
      <c r="L2309" s="99">
        <f>L2310</f>
        <v>0</v>
      </c>
      <c r="M2309" s="99">
        <f t="shared" ref="M2309" si="1180">M2310</f>
        <v>0</v>
      </c>
      <c r="N2309" s="99">
        <f t="shared" ref="N2309" si="1181">N2310</f>
        <v>350.755</v>
      </c>
      <c r="O2309" s="99">
        <f>O2310+O2313</f>
        <v>533.74599999999998</v>
      </c>
      <c r="P2309" s="99"/>
      <c r="Q2309" s="99">
        <f>Q2310+Q2313</f>
        <v>884.50100000000009</v>
      </c>
      <c r="R2309" s="8"/>
      <c r="S2309" s="18"/>
      <c r="T2309" s="18"/>
      <c r="U2309" s="18"/>
      <c r="V2309" s="18"/>
      <c r="W2309" s="18"/>
      <c r="X2309" s="18"/>
    </row>
    <row r="2310" spans="1:24" s="19" customFormat="1" ht="102">
      <c r="A2310" s="496"/>
      <c r="B2310" s="480"/>
      <c r="C2310" s="480"/>
      <c r="D2310" s="480"/>
      <c r="E2310" s="480"/>
      <c r="F2310" s="543"/>
      <c r="G2310" s="543"/>
      <c r="H2310" s="543"/>
      <c r="I2310" s="229" t="s">
        <v>564</v>
      </c>
      <c r="J2310" s="560"/>
      <c r="K2310" s="220" t="s">
        <v>37</v>
      </c>
      <c r="L2310" s="53">
        <f>L2312</f>
        <v>0</v>
      </c>
      <c r="M2310" s="53">
        <f t="shared" ref="M2310" si="1182">M2312</f>
        <v>0</v>
      </c>
      <c r="N2310" s="53">
        <f t="shared" ref="N2310" si="1183">N2312</f>
        <v>350.755</v>
      </c>
      <c r="O2310" s="53">
        <f>O2312+O2311</f>
        <v>405.52100000000002</v>
      </c>
      <c r="P2310" s="53"/>
      <c r="Q2310" s="53">
        <f t="shared" si="1139"/>
        <v>756.27600000000007</v>
      </c>
      <c r="R2310" s="219"/>
      <c r="S2310" s="18"/>
      <c r="T2310" s="18"/>
      <c r="U2310" s="18"/>
      <c r="V2310" s="18"/>
      <c r="W2310" s="18"/>
      <c r="X2310" s="18"/>
    </row>
    <row r="2311" spans="1:24" s="19" customFormat="1" ht="25.5">
      <c r="A2311" s="496"/>
      <c r="B2311" s="480"/>
      <c r="C2311" s="480"/>
      <c r="D2311" s="480"/>
      <c r="E2311" s="480"/>
      <c r="F2311" s="543"/>
      <c r="G2311" s="543"/>
      <c r="H2311" s="543"/>
      <c r="I2311" s="456" t="s">
        <v>114</v>
      </c>
      <c r="J2311" s="560"/>
      <c r="K2311" s="454" t="s">
        <v>670</v>
      </c>
      <c r="L2311" s="53">
        <v>0</v>
      </c>
      <c r="M2311" s="53">
        <v>0</v>
      </c>
      <c r="N2311" s="53">
        <v>0</v>
      </c>
      <c r="O2311" s="50">
        <v>9.8629999999999995</v>
      </c>
      <c r="P2311" s="50"/>
      <c r="Q2311" s="53">
        <f t="shared" si="1139"/>
        <v>9.8629999999999995</v>
      </c>
      <c r="R2311" s="432"/>
      <c r="S2311" s="18"/>
      <c r="T2311" s="18"/>
      <c r="U2311" s="18"/>
      <c r="V2311" s="18"/>
      <c r="W2311" s="18"/>
      <c r="X2311" s="18"/>
    </row>
    <row r="2312" spans="1:24" s="19" customFormat="1" ht="14.25">
      <c r="A2312" s="498"/>
      <c r="B2312" s="480"/>
      <c r="C2312" s="480"/>
      <c r="D2312" s="480"/>
      <c r="E2312" s="480"/>
      <c r="F2312" s="543"/>
      <c r="G2312" s="543"/>
      <c r="H2312" s="543"/>
      <c r="I2312" s="226" t="s">
        <v>16</v>
      </c>
      <c r="J2312" s="560"/>
      <c r="K2312" s="221" t="s">
        <v>12</v>
      </c>
      <c r="L2312" s="50">
        <v>0</v>
      </c>
      <c r="M2312" s="50">
        <v>0</v>
      </c>
      <c r="N2312" s="50">
        <v>350.755</v>
      </c>
      <c r="O2312" s="50">
        <v>395.65800000000002</v>
      </c>
      <c r="P2312" s="50"/>
      <c r="Q2312" s="50">
        <f t="shared" si="1139"/>
        <v>746.41300000000001</v>
      </c>
      <c r="R2312" s="219"/>
      <c r="S2312" s="18"/>
      <c r="T2312" s="18"/>
      <c r="U2312" s="18"/>
      <c r="V2312" s="18"/>
      <c r="W2312" s="18"/>
      <c r="X2312" s="18"/>
    </row>
    <row r="2313" spans="1:24" s="19" customFormat="1" ht="38.25">
      <c r="A2313" s="431"/>
      <c r="B2313" s="480"/>
      <c r="C2313" s="480"/>
      <c r="D2313" s="480"/>
      <c r="E2313" s="480"/>
      <c r="F2313" s="543"/>
      <c r="G2313" s="543"/>
      <c r="H2313" s="543"/>
      <c r="I2313" s="457" t="s">
        <v>60</v>
      </c>
      <c r="J2313" s="560"/>
      <c r="K2313" s="455" t="s">
        <v>700</v>
      </c>
      <c r="L2313" s="53">
        <v>0</v>
      </c>
      <c r="M2313" s="53">
        <v>0</v>
      </c>
      <c r="N2313" s="53">
        <f>N2314</f>
        <v>0</v>
      </c>
      <c r="O2313" s="53">
        <f t="shared" ref="O2313" si="1184">O2314</f>
        <v>128.22499999999999</v>
      </c>
      <c r="P2313" s="53"/>
      <c r="Q2313" s="53">
        <f>L2313+M2313+N2313+O2313</f>
        <v>128.22499999999999</v>
      </c>
      <c r="R2313" s="432"/>
      <c r="S2313" s="18"/>
      <c r="T2313" s="18"/>
      <c r="U2313" s="18"/>
      <c r="V2313" s="18"/>
      <c r="W2313" s="18"/>
      <c r="X2313" s="18"/>
    </row>
    <row r="2314" spans="1:24" s="19" customFormat="1" ht="14.25">
      <c r="A2314" s="431"/>
      <c r="B2314" s="481"/>
      <c r="C2314" s="480"/>
      <c r="D2314" s="480"/>
      <c r="E2314" s="480"/>
      <c r="F2314" s="543"/>
      <c r="G2314" s="543"/>
      <c r="H2314" s="543"/>
      <c r="I2314" s="226" t="s">
        <v>16</v>
      </c>
      <c r="J2314" s="560"/>
      <c r="K2314" s="221" t="s">
        <v>12</v>
      </c>
      <c r="L2314" s="50">
        <v>0</v>
      </c>
      <c r="M2314" s="50">
        <v>0</v>
      </c>
      <c r="N2314" s="50">
        <v>0</v>
      </c>
      <c r="O2314" s="50">
        <v>128.22499999999999</v>
      </c>
      <c r="P2314" s="50"/>
      <c r="Q2314" s="53">
        <f>L2314+M2314+N2314+O2314</f>
        <v>128.22499999999999</v>
      </c>
      <c r="R2314" s="432"/>
      <c r="S2314" s="18"/>
      <c r="T2314" s="18"/>
      <c r="U2314" s="18"/>
      <c r="V2314" s="18"/>
      <c r="W2314" s="18"/>
      <c r="X2314" s="18"/>
    </row>
    <row r="2315" spans="1:24" s="19" customFormat="1" ht="15" customHeight="1">
      <c r="A2315" s="495">
        <v>12</v>
      </c>
      <c r="B2315" s="479" t="s">
        <v>741</v>
      </c>
      <c r="C2315" s="480"/>
      <c r="D2315" s="480"/>
      <c r="E2315" s="480"/>
      <c r="F2315" s="543"/>
      <c r="G2315" s="543"/>
      <c r="H2315" s="543"/>
      <c r="I2315" s="271" t="s">
        <v>13</v>
      </c>
      <c r="J2315" s="560"/>
      <c r="K2315" s="98"/>
      <c r="L2315" s="99">
        <f>L2316</f>
        <v>0</v>
      </c>
      <c r="M2315" s="99">
        <f t="shared" ref="M2315" si="1185">M2316</f>
        <v>0</v>
      </c>
      <c r="N2315" s="99">
        <f t="shared" ref="N2315" si="1186">N2316</f>
        <v>0</v>
      </c>
      <c r="O2315" s="99">
        <f t="shared" ref="O2315" si="1187">O2316</f>
        <v>128.43199999999999</v>
      </c>
      <c r="P2315" s="99"/>
      <c r="Q2315" s="99">
        <f t="shared" ref="Q2315" si="1188">Q2316</f>
        <v>128.43199999999999</v>
      </c>
      <c r="R2315" s="8"/>
      <c r="S2315" s="18"/>
      <c r="T2315" s="18"/>
      <c r="U2315" s="18"/>
      <c r="V2315" s="18"/>
      <c r="W2315" s="18"/>
      <c r="X2315" s="18"/>
    </row>
    <row r="2316" spans="1:24" s="19" customFormat="1" ht="51" customHeight="1">
      <c r="A2316" s="496"/>
      <c r="B2316" s="480"/>
      <c r="C2316" s="480"/>
      <c r="D2316" s="480"/>
      <c r="E2316" s="480"/>
      <c r="F2316" s="543"/>
      <c r="G2316" s="543"/>
      <c r="H2316" s="543"/>
      <c r="I2316" s="229" t="s">
        <v>567</v>
      </c>
      <c r="J2316" s="560"/>
      <c r="K2316" s="220" t="s">
        <v>46</v>
      </c>
      <c r="L2316" s="53">
        <f>L2318</f>
        <v>0</v>
      </c>
      <c r="M2316" s="53">
        <f t="shared" ref="M2316" si="1189">M2318</f>
        <v>0</v>
      </c>
      <c r="N2316" s="53">
        <f t="shared" ref="N2316" si="1190">N2318</f>
        <v>0</v>
      </c>
      <c r="O2316" s="53">
        <f>O2318+O2317</f>
        <v>128.43199999999999</v>
      </c>
      <c r="P2316" s="53"/>
      <c r="Q2316" s="53">
        <f t="shared" si="1139"/>
        <v>128.43199999999999</v>
      </c>
      <c r="R2316" s="219"/>
      <c r="S2316" s="18"/>
      <c r="T2316" s="18"/>
      <c r="U2316" s="18"/>
      <c r="V2316" s="18"/>
      <c r="W2316" s="18"/>
      <c r="X2316" s="18"/>
    </row>
    <row r="2317" spans="1:24" s="19" customFormat="1" ht="30.75" customHeight="1">
      <c r="A2317" s="496"/>
      <c r="B2317" s="480"/>
      <c r="C2317" s="480"/>
      <c r="D2317" s="480"/>
      <c r="E2317" s="480"/>
      <c r="F2317" s="543"/>
      <c r="G2317" s="543"/>
      <c r="H2317" s="543"/>
      <c r="I2317" s="456" t="s">
        <v>114</v>
      </c>
      <c r="J2317" s="560"/>
      <c r="K2317" s="454" t="s">
        <v>670</v>
      </c>
      <c r="L2317" s="53">
        <v>0</v>
      </c>
      <c r="M2317" s="53">
        <v>0</v>
      </c>
      <c r="N2317" s="53">
        <v>0</v>
      </c>
      <c r="O2317" s="53">
        <v>2.5579999999999998</v>
      </c>
      <c r="P2317" s="53"/>
      <c r="Q2317" s="53">
        <f>L2317+M2317+N2317+O2317</f>
        <v>2.5579999999999998</v>
      </c>
      <c r="R2317" s="432"/>
      <c r="S2317" s="18"/>
      <c r="T2317" s="18"/>
      <c r="U2317" s="18"/>
      <c r="V2317" s="18"/>
      <c r="W2317" s="18"/>
      <c r="X2317" s="18"/>
    </row>
    <row r="2318" spans="1:24" s="19" customFormat="1" ht="14.25">
      <c r="A2318" s="498"/>
      <c r="B2318" s="481"/>
      <c r="C2318" s="480"/>
      <c r="D2318" s="480"/>
      <c r="E2318" s="480"/>
      <c r="F2318" s="543"/>
      <c r="G2318" s="543"/>
      <c r="H2318" s="543"/>
      <c r="I2318" s="226" t="s">
        <v>16</v>
      </c>
      <c r="J2318" s="560"/>
      <c r="K2318" s="221" t="s">
        <v>12</v>
      </c>
      <c r="L2318" s="50">
        <v>0</v>
      </c>
      <c r="M2318" s="50">
        <v>0</v>
      </c>
      <c r="N2318" s="50">
        <v>0</v>
      </c>
      <c r="O2318" s="50">
        <v>125.874</v>
      </c>
      <c r="P2318" s="50"/>
      <c r="Q2318" s="53">
        <f t="shared" si="1139"/>
        <v>125.874</v>
      </c>
      <c r="R2318" s="219"/>
      <c r="S2318" s="18"/>
      <c r="T2318" s="18"/>
      <c r="U2318" s="18"/>
      <c r="V2318" s="18"/>
      <c r="W2318" s="18"/>
      <c r="X2318" s="18"/>
    </row>
    <row r="2319" spans="1:24" s="19" customFormat="1" ht="15" customHeight="1">
      <c r="A2319" s="495">
        <v>13</v>
      </c>
      <c r="B2319" s="479" t="s">
        <v>738</v>
      </c>
      <c r="C2319" s="480"/>
      <c r="D2319" s="480"/>
      <c r="E2319" s="480"/>
      <c r="F2319" s="543"/>
      <c r="G2319" s="543"/>
      <c r="H2319" s="543"/>
      <c r="I2319" s="271" t="s">
        <v>13</v>
      </c>
      <c r="J2319" s="560"/>
      <c r="K2319" s="98"/>
      <c r="L2319" s="99">
        <f>L2320</f>
        <v>0</v>
      </c>
      <c r="M2319" s="99">
        <f t="shared" ref="M2319" si="1191">M2320</f>
        <v>0</v>
      </c>
      <c r="N2319" s="99">
        <f>N2320+N2323</f>
        <v>151.03399999999999</v>
      </c>
      <c r="O2319" s="99">
        <f>O2320+O2323</f>
        <v>128.673</v>
      </c>
      <c r="P2319" s="99"/>
      <c r="Q2319" s="99">
        <f>Q2320+Q2323</f>
        <v>279.70699999999999</v>
      </c>
      <c r="R2319" s="8"/>
      <c r="S2319" s="18"/>
      <c r="T2319" s="18"/>
      <c r="U2319" s="18"/>
      <c r="V2319" s="18"/>
      <c r="W2319" s="18"/>
      <c r="X2319" s="18"/>
    </row>
    <row r="2320" spans="1:24" s="19" customFormat="1" ht="51" customHeight="1">
      <c r="A2320" s="496"/>
      <c r="B2320" s="480"/>
      <c r="C2320" s="480"/>
      <c r="D2320" s="480"/>
      <c r="E2320" s="480"/>
      <c r="F2320" s="543"/>
      <c r="G2320" s="543"/>
      <c r="H2320" s="543"/>
      <c r="I2320" s="451" t="s">
        <v>567</v>
      </c>
      <c r="J2320" s="560"/>
      <c r="K2320" s="220" t="s">
        <v>46</v>
      </c>
      <c r="L2320" s="53">
        <f>L2322</f>
        <v>0</v>
      </c>
      <c r="M2320" s="53">
        <f t="shared" ref="M2320" si="1192">M2322</f>
        <v>0</v>
      </c>
      <c r="N2320" s="53">
        <f>N2322+N2321</f>
        <v>126.57599999999999</v>
      </c>
      <c r="O2320" s="53">
        <f>O2322+O2321</f>
        <v>128.673</v>
      </c>
      <c r="P2320" s="53"/>
      <c r="Q2320" s="53">
        <f t="shared" si="1139"/>
        <v>255.249</v>
      </c>
      <c r="R2320" s="219"/>
      <c r="S2320" s="18"/>
      <c r="T2320" s="18"/>
      <c r="U2320" s="18"/>
      <c r="V2320" s="18"/>
      <c r="W2320" s="18"/>
      <c r="X2320" s="18"/>
    </row>
    <row r="2321" spans="1:24" s="19" customFormat="1" ht="35.25" customHeight="1">
      <c r="A2321" s="496"/>
      <c r="B2321" s="480"/>
      <c r="C2321" s="480"/>
      <c r="D2321" s="480"/>
      <c r="E2321" s="480"/>
      <c r="F2321" s="543"/>
      <c r="G2321" s="543"/>
      <c r="H2321" s="543"/>
      <c r="I2321" s="456" t="s">
        <v>114</v>
      </c>
      <c r="J2321" s="560"/>
      <c r="K2321" s="454" t="s">
        <v>670</v>
      </c>
      <c r="L2321" s="50">
        <v>0</v>
      </c>
      <c r="M2321" s="50">
        <v>0</v>
      </c>
      <c r="N2321" s="50">
        <v>0</v>
      </c>
      <c r="O2321" s="50">
        <v>2.4E-2</v>
      </c>
      <c r="P2321" s="50"/>
      <c r="Q2321" s="50">
        <f>L2321+M2321+N2321+O2321</f>
        <v>2.4E-2</v>
      </c>
      <c r="R2321" s="432"/>
      <c r="S2321" s="18"/>
      <c r="T2321" s="18"/>
      <c r="U2321" s="18"/>
      <c r="V2321" s="18"/>
      <c r="W2321" s="18"/>
      <c r="X2321" s="18"/>
    </row>
    <row r="2322" spans="1:24" s="19" customFormat="1" ht="24.75" customHeight="1">
      <c r="A2322" s="498"/>
      <c r="B2322" s="480"/>
      <c r="C2322" s="480"/>
      <c r="D2322" s="480"/>
      <c r="E2322" s="480"/>
      <c r="F2322" s="543"/>
      <c r="G2322" s="543"/>
      <c r="H2322" s="543"/>
      <c r="I2322" s="226" t="s">
        <v>16</v>
      </c>
      <c r="J2322" s="560"/>
      <c r="K2322" s="221" t="s">
        <v>12</v>
      </c>
      <c r="L2322" s="50">
        <v>0</v>
      </c>
      <c r="M2322" s="50">
        <v>0</v>
      </c>
      <c r="N2322" s="50">
        <v>126.57599999999999</v>
      </c>
      <c r="O2322" s="50">
        <v>128.649</v>
      </c>
      <c r="P2322" s="50"/>
      <c r="Q2322" s="50">
        <f>N2322+O2322</f>
        <v>255.22499999999999</v>
      </c>
      <c r="R2322" s="219"/>
      <c r="S2322" s="18"/>
      <c r="T2322" s="18"/>
      <c r="U2322" s="18"/>
      <c r="V2322" s="18"/>
      <c r="W2322" s="18"/>
      <c r="X2322" s="18"/>
    </row>
    <row r="2323" spans="1:24" s="19" customFormat="1" ht="24.75" customHeight="1">
      <c r="A2323" s="431"/>
      <c r="B2323" s="480"/>
      <c r="C2323" s="480"/>
      <c r="D2323" s="480"/>
      <c r="E2323" s="480"/>
      <c r="F2323" s="543"/>
      <c r="G2323" s="543"/>
      <c r="H2323" s="543"/>
      <c r="I2323" s="457" t="s">
        <v>60</v>
      </c>
      <c r="J2323" s="560"/>
      <c r="K2323" s="455" t="s">
        <v>700</v>
      </c>
      <c r="L2323" s="53">
        <v>0</v>
      </c>
      <c r="M2323" s="53">
        <v>0</v>
      </c>
      <c r="N2323" s="53">
        <f>N2324</f>
        <v>24.457999999999998</v>
      </c>
      <c r="O2323" s="53">
        <f t="shared" ref="O2323:Q2323" si="1193">O2324</f>
        <v>0</v>
      </c>
      <c r="P2323" s="53"/>
      <c r="Q2323" s="53">
        <f t="shared" si="1193"/>
        <v>24.457999999999998</v>
      </c>
      <c r="R2323" s="432"/>
      <c r="S2323" s="18"/>
      <c r="T2323" s="18"/>
      <c r="U2323" s="18"/>
      <c r="V2323" s="18"/>
      <c r="W2323" s="18"/>
      <c r="X2323" s="18"/>
    </row>
    <row r="2324" spans="1:24" s="19" customFormat="1" ht="24.75" customHeight="1">
      <c r="A2324" s="431"/>
      <c r="B2324" s="481"/>
      <c r="C2324" s="480"/>
      <c r="D2324" s="480"/>
      <c r="E2324" s="480"/>
      <c r="F2324" s="543"/>
      <c r="G2324" s="543"/>
      <c r="H2324" s="543"/>
      <c r="I2324" s="226" t="s">
        <v>16</v>
      </c>
      <c r="J2324" s="560"/>
      <c r="K2324" s="221" t="s">
        <v>12</v>
      </c>
      <c r="L2324" s="50">
        <v>0</v>
      </c>
      <c r="M2324" s="50">
        <v>0</v>
      </c>
      <c r="N2324" s="50">
        <v>24.457999999999998</v>
      </c>
      <c r="O2324" s="50">
        <v>0</v>
      </c>
      <c r="P2324" s="50"/>
      <c r="Q2324" s="53">
        <f>L2324+M2324+N2324+O2324</f>
        <v>24.457999999999998</v>
      </c>
      <c r="R2324" s="432"/>
      <c r="S2324" s="18"/>
      <c r="T2324" s="18"/>
      <c r="U2324" s="18"/>
      <c r="V2324" s="18"/>
      <c r="W2324" s="18"/>
      <c r="X2324" s="18"/>
    </row>
    <row r="2325" spans="1:24" s="19" customFormat="1" ht="15" customHeight="1">
      <c r="A2325" s="495">
        <v>14</v>
      </c>
      <c r="B2325" s="479" t="s">
        <v>703</v>
      </c>
      <c r="C2325" s="480"/>
      <c r="D2325" s="480"/>
      <c r="E2325" s="480"/>
      <c r="F2325" s="543"/>
      <c r="G2325" s="543"/>
      <c r="H2325" s="543"/>
      <c r="I2325" s="271" t="s">
        <v>13</v>
      </c>
      <c r="J2325" s="560"/>
      <c r="K2325" s="98"/>
      <c r="L2325" s="99">
        <v>0</v>
      </c>
      <c r="M2325" s="99">
        <v>0</v>
      </c>
      <c r="N2325" s="99">
        <f>N2326</f>
        <v>19.322400000000002</v>
      </c>
      <c r="O2325" s="99">
        <f>O2326</f>
        <v>80.724099999999993</v>
      </c>
      <c r="P2325" s="99"/>
      <c r="Q2325" s="99">
        <f>Q2326</f>
        <v>100.04649999999999</v>
      </c>
      <c r="R2325" s="8"/>
      <c r="S2325" s="18"/>
      <c r="T2325" s="18"/>
      <c r="U2325" s="18"/>
      <c r="V2325" s="18"/>
      <c r="W2325" s="18"/>
      <c r="X2325" s="18"/>
    </row>
    <row r="2326" spans="1:24" s="19" customFormat="1" ht="63.75" customHeight="1">
      <c r="A2326" s="496"/>
      <c r="B2326" s="480"/>
      <c r="C2326" s="480"/>
      <c r="D2326" s="480"/>
      <c r="E2326" s="480"/>
      <c r="F2326" s="543"/>
      <c r="G2326" s="543"/>
      <c r="H2326" s="543"/>
      <c r="I2326" s="458" t="s">
        <v>702</v>
      </c>
      <c r="J2326" s="560"/>
      <c r="K2326" s="452" t="s">
        <v>701</v>
      </c>
      <c r="L2326" s="53">
        <f>L2327</f>
        <v>0</v>
      </c>
      <c r="M2326" s="53">
        <f>M2327</f>
        <v>0</v>
      </c>
      <c r="N2326" s="53">
        <f>N2327+N2328</f>
        <v>19.322400000000002</v>
      </c>
      <c r="O2326" s="53">
        <f>O2328+O2327</f>
        <v>80.724099999999993</v>
      </c>
      <c r="P2326" s="53"/>
      <c r="Q2326" s="53">
        <f>N2326+O2326</f>
        <v>100.04649999999999</v>
      </c>
      <c r="R2326" s="219"/>
      <c r="S2326" s="18"/>
      <c r="T2326" s="18"/>
      <c r="U2326" s="18"/>
      <c r="V2326" s="18"/>
      <c r="W2326" s="18"/>
      <c r="X2326" s="18"/>
    </row>
    <row r="2327" spans="1:24" s="19" customFormat="1" ht="14.25">
      <c r="A2327" s="496"/>
      <c r="B2327" s="480"/>
      <c r="C2327" s="480"/>
      <c r="D2327" s="480"/>
      <c r="E2327" s="480"/>
      <c r="F2327" s="543"/>
      <c r="G2327" s="543"/>
      <c r="H2327" s="543"/>
      <c r="I2327" s="226" t="s">
        <v>16</v>
      </c>
      <c r="J2327" s="560"/>
      <c r="K2327" s="221" t="s">
        <v>12</v>
      </c>
      <c r="L2327" s="50">
        <v>0</v>
      </c>
      <c r="M2327" s="50">
        <v>0</v>
      </c>
      <c r="N2327" s="50">
        <v>9.7705000000000002</v>
      </c>
      <c r="O2327" s="50">
        <v>46.537999999999997</v>
      </c>
      <c r="P2327" s="50"/>
      <c r="Q2327" s="53">
        <f>N2327+O2327</f>
        <v>56.308499999999995</v>
      </c>
      <c r="R2327" s="219"/>
      <c r="S2327" s="18"/>
      <c r="T2327" s="18"/>
      <c r="U2327" s="18"/>
      <c r="V2327" s="18"/>
      <c r="W2327" s="18"/>
      <c r="X2327" s="18"/>
    </row>
    <row r="2328" spans="1:24" s="19" customFormat="1" ht="25.5">
      <c r="A2328" s="496"/>
      <c r="B2328" s="480"/>
      <c r="C2328" s="480"/>
      <c r="D2328" s="480"/>
      <c r="E2328" s="480"/>
      <c r="F2328" s="543"/>
      <c r="G2328" s="543"/>
      <c r="H2328" s="543"/>
      <c r="I2328" s="456" t="s">
        <v>29</v>
      </c>
      <c r="J2328" s="560"/>
      <c r="K2328" s="221" t="s">
        <v>35</v>
      </c>
      <c r="L2328" s="50">
        <v>0</v>
      </c>
      <c r="M2328" s="50">
        <v>0</v>
      </c>
      <c r="N2328" s="50">
        <v>9.5518999999999998</v>
      </c>
      <c r="O2328" s="50">
        <v>34.186100000000003</v>
      </c>
      <c r="P2328" s="53"/>
      <c r="Q2328" s="53">
        <f>N2328+O2328</f>
        <v>43.738</v>
      </c>
      <c r="R2328" s="219"/>
      <c r="S2328" s="18"/>
      <c r="T2328" s="18"/>
      <c r="U2328" s="18"/>
      <c r="V2328" s="18"/>
      <c r="W2328" s="18"/>
      <c r="X2328" s="18"/>
    </row>
    <row r="2329" spans="1:24" s="19" customFormat="1" ht="140.25">
      <c r="A2329" s="282">
        <v>3</v>
      </c>
      <c r="B2329" s="283"/>
      <c r="C2329" s="283" t="s">
        <v>171</v>
      </c>
      <c r="D2329" s="283" t="s">
        <v>15</v>
      </c>
      <c r="E2329" s="284" t="s">
        <v>579</v>
      </c>
      <c r="F2329" s="284" t="s">
        <v>580</v>
      </c>
      <c r="G2329" s="284" t="s">
        <v>173</v>
      </c>
      <c r="H2329" s="284" t="s">
        <v>673</v>
      </c>
      <c r="I2329" s="272"/>
      <c r="J2329" s="273"/>
      <c r="K2329" s="274"/>
      <c r="L2329" s="275">
        <f>L2330+L2336+L2352+L2370+L2390+L2410+L2430+L2450+L2469+L2486+L2506+L2527+L2545+L2562+L2579+L2596+L2603+L2611+L2617+L2633+L2636+L2641+L2688+L2697+L2728+L2736</f>
        <v>0</v>
      </c>
      <c r="M2329" s="275">
        <f t="shared" ref="M2329:O2329" si="1194">M2330+M2336+M2352+M2370+M2390+M2410+M2430+M2450+M2469+M2486+M2506+M2527+M2545+M2562+M2579+M2596+M2603+M2611+M2617+M2633+M2636+M2641+M2688+M2697+M2728+M2736</f>
        <v>0</v>
      </c>
      <c r="N2329" s="275"/>
      <c r="O2329" s="275">
        <f t="shared" si="1194"/>
        <v>11547.851000000001</v>
      </c>
      <c r="P2329" s="275"/>
      <c r="Q2329" s="15">
        <f>L2329+M2329+N2329+O2329</f>
        <v>11547.851000000001</v>
      </c>
      <c r="R2329" s="276"/>
      <c r="S2329" s="18"/>
      <c r="T2329" s="18"/>
      <c r="U2329" s="18"/>
      <c r="V2329" s="18"/>
      <c r="W2329" s="18"/>
      <c r="X2329" s="18"/>
    </row>
    <row r="2330" spans="1:24" s="19" customFormat="1" ht="14.25" customHeight="1">
      <c r="A2330" s="495">
        <v>1</v>
      </c>
      <c r="B2330" s="479" t="s">
        <v>581</v>
      </c>
      <c r="C2330" s="523" t="s">
        <v>14</v>
      </c>
      <c r="D2330" s="517" t="s">
        <v>15</v>
      </c>
      <c r="E2330" s="479" t="s">
        <v>579</v>
      </c>
      <c r="F2330" s="479" t="s">
        <v>580</v>
      </c>
      <c r="G2330" s="479" t="s">
        <v>173</v>
      </c>
      <c r="H2330" s="479" t="s">
        <v>472</v>
      </c>
      <c r="I2330" s="43" t="s">
        <v>13</v>
      </c>
      <c r="J2330" s="495">
        <v>112</v>
      </c>
      <c r="K2330" s="10"/>
      <c r="L2330" s="15">
        <f>L2331+L2334</f>
        <v>0</v>
      </c>
      <c r="M2330" s="15">
        <f t="shared" ref="M2330:O2330" si="1195">M2331+M2334</f>
        <v>0</v>
      </c>
      <c r="N2330" s="15">
        <f t="shared" si="1195"/>
        <v>64.444000000000003</v>
      </c>
      <c r="O2330" s="15">
        <f t="shared" si="1195"/>
        <v>66.257999999999996</v>
      </c>
      <c r="P2330" s="15"/>
      <c r="Q2330" s="15">
        <f>L2330+M2330+N2330+O2330</f>
        <v>130.702</v>
      </c>
      <c r="R2330" s="285"/>
      <c r="S2330" s="18"/>
      <c r="T2330" s="18"/>
      <c r="U2330" s="18"/>
      <c r="V2330" s="18"/>
      <c r="W2330" s="18"/>
      <c r="X2330" s="18"/>
    </row>
    <row r="2331" spans="1:24" s="19" customFormat="1" ht="38.25">
      <c r="A2331" s="496"/>
      <c r="B2331" s="480"/>
      <c r="C2331" s="524"/>
      <c r="D2331" s="518"/>
      <c r="E2331" s="480"/>
      <c r="F2331" s="480"/>
      <c r="G2331" s="480"/>
      <c r="H2331" s="480"/>
      <c r="I2331" s="73" t="s">
        <v>22</v>
      </c>
      <c r="J2331" s="496"/>
      <c r="K2331" s="277" t="s">
        <v>10</v>
      </c>
      <c r="L2331" s="68">
        <f>L2332+L2333</f>
        <v>0</v>
      </c>
      <c r="M2331" s="68">
        <f t="shared" ref="M2331:O2331" si="1196">M2332+M2333</f>
        <v>0</v>
      </c>
      <c r="N2331" s="68">
        <f t="shared" si="1196"/>
        <v>63.304000000000002</v>
      </c>
      <c r="O2331" s="68">
        <f t="shared" si="1196"/>
        <v>64.533999999999992</v>
      </c>
      <c r="P2331" s="68"/>
      <c r="Q2331" s="36">
        <f>L2331+M2331+N2331+O2331</f>
        <v>127.83799999999999</v>
      </c>
      <c r="R2331" s="108"/>
      <c r="S2331" s="18"/>
      <c r="T2331" s="18"/>
      <c r="U2331" s="18"/>
      <c r="V2331" s="18"/>
      <c r="W2331" s="18"/>
      <c r="X2331" s="18"/>
    </row>
    <row r="2332" spans="1:24" s="19" customFormat="1" ht="25.5">
      <c r="A2332" s="496"/>
      <c r="B2332" s="480"/>
      <c r="C2332" s="524"/>
      <c r="D2332" s="518"/>
      <c r="E2332" s="480"/>
      <c r="F2332" s="480"/>
      <c r="G2332" s="480"/>
      <c r="H2332" s="480"/>
      <c r="I2332" s="40" t="s">
        <v>23</v>
      </c>
      <c r="J2332" s="496"/>
      <c r="K2332" s="61" t="s">
        <v>11</v>
      </c>
      <c r="L2332" s="227">
        <v>0</v>
      </c>
      <c r="M2332" s="227">
        <v>0</v>
      </c>
      <c r="N2332" s="227">
        <v>0</v>
      </c>
      <c r="O2332" s="47">
        <v>5.0000000000000001E-3</v>
      </c>
      <c r="P2332" s="47"/>
      <c r="Q2332" s="36">
        <f>L2332+M2332+N2332+O2332</f>
        <v>5.0000000000000001E-3</v>
      </c>
      <c r="R2332" s="108"/>
      <c r="S2332" s="18"/>
      <c r="T2332" s="18"/>
      <c r="U2332" s="18"/>
      <c r="V2332" s="18"/>
      <c r="W2332" s="18"/>
      <c r="X2332" s="18"/>
    </row>
    <row r="2333" spans="1:24" s="19" customFormat="1" ht="14.25">
      <c r="A2333" s="496"/>
      <c r="B2333" s="480"/>
      <c r="C2333" s="524"/>
      <c r="D2333" s="518"/>
      <c r="E2333" s="480"/>
      <c r="F2333" s="480"/>
      <c r="G2333" s="480"/>
      <c r="H2333" s="480"/>
      <c r="I2333" s="278" t="s">
        <v>16</v>
      </c>
      <c r="J2333" s="496"/>
      <c r="K2333" s="169" t="s">
        <v>12</v>
      </c>
      <c r="L2333" s="227">
        <v>0</v>
      </c>
      <c r="M2333" s="227">
        <v>0</v>
      </c>
      <c r="N2333" s="47">
        <v>63.304000000000002</v>
      </c>
      <c r="O2333" s="47">
        <v>64.528999999999996</v>
      </c>
      <c r="P2333" s="47"/>
      <c r="Q2333" s="36">
        <f t="shared" ref="Q2333:Q2397" si="1197">L2333+M2333+N2333+O2333</f>
        <v>127.833</v>
      </c>
      <c r="R2333" s="108"/>
      <c r="S2333" s="5"/>
      <c r="T2333" s="5"/>
      <c r="U2333" s="5"/>
      <c r="V2333" s="18"/>
      <c r="W2333" s="18"/>
      <c r="X2333" s="18"/>
    </row>
    <row r="2334" spans="1:24" s="19" customFormat="1" ht="25.5">
      <c r="A2334" s="496"/>
      <c r="B2334" s="480"/>
      <c r="C2334" s="524"/>
      <c r="D2334" s="518"/>
      <c r="E2334" s="480"/>
      <c r="F2334" s="480"/>
      <c r="G2334" s="480"/>
      <c r="H2334" s="480"/>
      <c r="I2334" s="38" t="s">
        <v>25</v>
      </c>
      <c r="J2334" s="496"/>
      <c r="K2334" s="39" t="s">
        <v>26</v>
      </c>
      <c r="L2334" s="68">
        <f>L2335</f>
        <v>0</v>
      </c>
      <c r="M2334" s="68">
        <f>M2335</f>
        <v>0</v>
      </c>
      <c r="N2334" s="68">
        <f t="shared" ref="N2334:O2334" si="1198">N2335</f>
        <v>1.1399999999999999</v>
      </c>
      <c r="O2334" s="68">
        <f t="shared" si="1198"/>
        <v>1.724</v>
      </c>
      <c r="P2334" s="68"/>
      <c r="Q2334" s="36">
        <f t="shared" si="1197"/>
        <v>2.8639999999999999</v>
      </c>
      <c r="R2334" s="230"/>
      <c r="S2334" s="5"/>
      <c r="T2334" s="5"/>
      <c r="U2334" s="5"/>
      <c r="V2334" s="18"/>
      <c r="W2334" s="18"/>
      <c r="X2334" s="18"/>
    </row>
    <row r="2335" spans="1:24" s="5" customFormat="1">
      <c r="A2335" s="498"/>
      <c r="B2335" s="481"/>
      <c r="C2335" s="524"/>
      <c r="D2335" s="518"/>
      <c r="E2335" s="480"/>
      <c r="F2335" s="480"/>
      <c r="G2335" s="480"/>
      <c r="H2335" s="480"/>
      <c r="I2335" s="278" t="s">
        <v>16</v>
      </c>
      <c r="J2335" s="498"/>
      <c r="K2335" s="169" t="s">
        <v>12</v>
      </c>
      <c r="L2335" s="227">
        <v>0</v>
      </c>
      <c r="M2335" s="227">
        <v>0</v>
      </c>
      <c r="N2335" s="47">
        <v>1.1399999999999999</v>
      </c>
      <c r="O2335" s="47">
        <v>1.724</v>
      </c>
      <c r="P2335" s="47"/>
      <c r="Q2335" s="36">
        <f t="shared" si="1197"/>
        <v>2.8639999999999999</v>
      </c>
      <c r="R2335" s="225"/>
    </row>
    <row r="2336" spans="1:24" s="5" customFormat="1">
      <c r="A2336" s="495">
        <v>2</v>
      </c>
      <c r="B2336" s="479" t="s">
        <v>582</v>
      </c>
      <c r="C2336" s="524"/>
      <c r="D2336" s="518"/>
      <c r="E2336" s="480"/>
      <c r="F2336" s="480"/>
      <c r="G2336" s="480"/>
      <c r="H2336" s="480"/>
      <c r="I2336" s="43" t="s">
        <v>13</v>
      </c>
      <c r="J2336" s="495">
        <v>122</v>
      </c>
      <c r="K2336" s="10"/>
      <c r="L2336" s="15">
        <f>L2337+L2340+L2342+L2344+L2347+L2349+L2350</f>
        <v>0</v>
      </c>
      <c r="M2336" s="15">
        <f t="shared" ref="M2336" si="1199">M2337+M2340+M2342+M2344+M2347+M2349+M2350</f>
        <v>0</v>
      </c>
      <c r="N2336" s="15">
        <f>N2337+N2340+N2342+N2344+N2347+N2349+N2350</f>
        <v>390.14600000000007</v>
      </c>
      <c r="O2336" s="15">
        <f>O2337+O2340+O2342+O2344+O2347+O2349+O2350</f>
        <v>366.87399999999997</v>
      </c>
      <c r="P2336" s="15"/>
      <c r="Q2336" s="15">
        <f t="shared" si="1197"/>
        <v>757.02</v>
      </c>
      <c r="R2336" s="115"/>
    </row>
    <row r="2337" spans="1:18" s="5" customFormat="1" ht="38.25">
      <c r="A2337" s="496"/>
      <c r="B2337" s="480"/>
      <c r="C2337" s="524"/>
      <c r="D2337" s="518"/>
      <c r="E2337" s="480"/>
      <c r="F2337" s="480"/>
      <c r="G2337" s="480"/>
      <c r="H2337" s="480"/>
      <c r="I2337" s="38" t="s">
        <v>28</v>
      </c>
      <c r="J2337" s="496"/>
      <c r="K2337" s="51" t="s">
        <v>10</v>
      </c>
      <c r="L2337" s="41">
        <f>L2338+L2339</f>
        <v>0</v>
      </c>
      <c r="M2337" s="41">
        <f t="shared" ref="M2337:O2337" si="1200">M2338+M2339</f>
        <v>0</v>
      </c>
      <c r="N2337" s="41">
        <f t="shared" si="1200"/>
        <v>208.65600000000001</v>
      </c>
      <c r="O2337" s="41">
        <f t="shared" si="1200"/>
        <v>279.49199999999996</v>
      </c>
      <c r="P2337" s="435"/>
      <c r="Q2337" s="36">
        <f t="shared" si="1197"/>
        <v>488.14799999999997</v>
      </c>
      <c r="R2337" s="225"/>
    </row>
    <row r="2338" spans="1:18" s="5" customFormat="1" ht="25.5">
      <c r="A2338" s="496"/>
      <c r="B2338" s="480"/>
      <c r="C2338" s="524"/>
      <c r="D2338" s="518"/>
      <c r="E2338" s="480"/>
      <c r="F2338" s="480"/>
      <c r="G2338" s="480"/>
      <c r="H2338" s="480"/>
      <c r="I2338" s="40" t="s">
        <v>23</v>
      </c>
      <c r="J2338" s="496"/>
      <c r="K2338" s="61" t="s">
        <v>11</v>
      </c>
      <c r="L2338" s="35">
        <v>0</v>
      </c>
      <c r="M2338" s="47">
        <v>0</v>
      </c>
      <c r="N2338" s="227">
        <v>0</v>
      </c>
      <c r="O2338" s="227">
        <v>0.128</v>
      </c>
      <c r="P2338" s="227"/>
      <c r="Q2338" s="36">
        <f t="shared" si="1197"/>
        <v>0.128</v>
      </c>
      <c r="R2338" s="225"/>
    </row>
    <row r="2339" spans="1:18" s="5" customFormat="1">
      <c r="A2339" s="496"/>
      <c r="B2339" s="480"/>
      <c r="C2339" s="524"/>
      <c r="D2339" s="518"/>
      <c r="E2339" s="480"/>
      <c r="F2339" s="480"/>
      <c r="G2339" s="480"/>
      <c r="H2339" s="480"/>
      <c r="I2339" s="40" t="s">
        <v>16</v>
      </c>
      <c r="J2339" s="496"/>
      <c r="K2339" s="61" t="s">
        <v>12</v>
      </c>
      <c r="L2339" s="35">
        <v>0</v>
      </c>
      <c r="M2339" s="35">
        <v>0</v>
      </c>
      <c r="N2339" s="47">
        <v>208.65600000000001</v>
      </c>
      <c r="O2339" s="47">
        <v>279.36399999999998</v>
      </c>
      <c r="P2339" s="47"/>
      <c r="Q2339" s="36">
        <f t="shared" si="1197"/>
        <v>488.02</v>
      </c>
      <c r="R2339" s="225"/>
    </row>
    <row r="2340" spans="1:18" s="5" customFormat="1" ht="25.5">
      <c r="A2340" s="496"/>
      <c r="B2340" s="480"/>
      <c r="C2340" s="524"/>
      <c r="D2340" s="518"/>
      <c r="E2340" s="480"/>
      <c r="F2340" s="480"/>
      <c r="G2340" s="480"/>
      <c r="H2340" s="480"/>
      <c r="I2340" s="38" t="s">
        <v>25</v>
      </c>
      <c r="J2340" s="496"/>
      <c r="K2340" s="51" t="s">
        <v>26</v>
      </c>
      <c r="L2340" s="68">
        <f>L2341</f>
        <v>0</v>
      </c>
      <c r="M2340" s="68">
        <f t="shared" ref="M2340:O2340" si="1201">M2341</f>
        <v>0</v>
      </c>
      <c r="N2340" s="68">
        <f t="shared" si="1201"/>
        <v>1.177</v>
      </c>
      <c r="O2340" s="68">
        <f t="shared" si="1201"/>
        <v>50.453000000000003</v>
      </c>
      <c r="P2340" s="68"/>
      <c r="Q2340" s="36">
        <f t="shared" si="1197"/>
        <v>51.63</v>
      </c>
      <c r="R2340" s="225"/>
    </row>
    <row r="2341" spans="1:18" s="5" customFormat="1">
      <c r="A2341" s="496"/>
      <c r="B2341" s="480"/>
      <c r="C2341" s="524"/>
      <c r="D2341" s="518"/>
      <c r="E2341" s="480"/>
      <c r="F2341" s="480"/>
      <c r="G2341" s="480"/>
      <c r="H2341" s="480"/>
      <c r="I2341" s="40" t="s">
        <v>16</v>
      </c>
      <c r="J2341" s="496"/>
      <c r="K2341" s="61" t="s">
        <v>12</v>
      </c>
      <c r="L2341" s="35">
        <v>0</v>
      </c>
      <c r="M2341" s="35">
        <v>0</v>
      </c>
      <c r="N2341" s="47">
        <v>1.177</v>
      </c>
      <c r="O2341" s="47">
        <v>50.453000000000003</v>
      </c>
      <c r="P2341" s="47"/>
      <c r="Q2341" s="36">
        <f t="shared" si="1197"/>
        <v>51.63</v>
      </c>
      <c r="R2341" s="225"/>
    </row>
    <row r="2342" spans="1:18" s="5" customFormat="1" ht="25.5">
      <c r="A2342" s="496"/>
      <c r="B2342" s="480"/>
      <c r="C2342" s="524"/>
      <c r="D2342" s="518"/>
      <c r="E2342" s="480"/>
      <c r="F2342" s="480"/>
      <c r="G2342" s="480"/>
      <c r="H2342" s="480"/>
      <c r="I2342" s="38" t="s">
        <v>30</v>
      </c>
      <c r="J2342" s="496"/>
      <c r="K2342" s="51" t="s">
        <v>27</v>
      </c>
      <c r="L2342" s="36">
        <f>L2343</f>
        <v>0</v>
      </c>
      <c r="M2342" s="36">
        <f t="shared" ref="M2342:O2342" si="1202">M2343</f>
        <v>0</v>
      </c>
      <c r="N2342" s="36">
        <f t="shared" si="1202"/>
        <v>23.382999999999999</v>
      </c>
      <c r="O2342" s="36">
        <f t="shared" si="1202"/>
        <v>30.975000000000001</v>
      </c>
      <c r="P2342" s="36"/>
      <c r="Q2342" s="36">
        <f t="shared" si="1197"/>
        <v>54.358000000000004</v>
      </c>
      <c r="R2342" s="225"/>
    </row>
    <row r="2343" spans="1:18" s="5" customFormat="1">
      <c r="A2343" s="496"/>
      <c r="B2343" s="480"/>
      <c r="C2343" s="524"/>
      <c r="D2343" s="518"/>
      <c r="E2343" s="480"/>
      <c r="F2343" s="480"/>
      <c r="G2343" s="480"/>
      <c r="H2343" s="480"/>
      <c r="I2343" s="40" t="s">
        <v>16</v>
      </c>
      <c r="J2343" s="496"/>
      <c r="K2343" s="61" t="s">
        <v>12</v>
      </c>
      <c r="L2343" s="35">
        <v>0</v>
      </c>
      <c r="M2343" s="35">
        <v>0</v>
      </c>
      <c r="N2343" s="227">
        <v>23.382999999999999</v>
      </c>
      <c r="O2343" s="227">
        <v>30.975000000000001</v>
      </c>
      <c r="P2343" s="227"/>
      <c r="Q2343" s="36">
        <f t="shared" si="1197"/>
        <v>54.358000000000004</v>
      </c>
      <c r="R2343" s="225"/>
    </row>
    <row r="2344" spans="1:18" s="5" customFormat="1" ht="51">
      <c r="A2344" s="496"/>
      <c r="B2344" s="480"/>
      <c r="C2344" s="524"/>
      <c r="D2344" s="518"/>
      <c r="E2344" s="480"/>
      <c r="F2344" s="480"/>
      <c r="G2344" s="480"/>
      <c r="H2344" s="480"/>
      <c r="I2344" s="38" t="s">
        <v>32</v>
      </c>
      <c r="J2344" s="496"/>
      <c r="K2344" s="51" t="s">
        <v>38</v>
      </c>
      <c r="L2344" s="36">
        <f>L2345+L2346</f>
        <v>0</v>
      </c>
      <c r="M2344" s="36">
        <f t="shared" ref="M2344:O2344" si="1203">M2345+M2346</f>
        <v>0</v>
      </c>
      <c r="N2344" s="36">
        <f t="shared" si="1203"/>
        <v>69.350999999999999</v>
      </c>
      <c r="O2344" s="36">
        <f t="shared" si="1203"/>
        <v>0.77100000000000002</v>
      </c>
      <c r="P2344" s="36"/>
      <c r="Q2344" s="36">
        <f t="shared" si="1197"/>
        <v>70.122</v>
      </c>
      <c r="R2344" s="225"/>
    </row>
    <row r="2345" spans="1:18" s="5" customFormat="1">
      <c r="A2345" s="496"/>
      <c r="B2345" s="480"/>
      <c r="C2345" s="524"/>
      <c r="D2345" s="518"/>
      <c r="E2345" s="480"/>
      <c r="F2345" s="480"/>
      <c r="G2345" s="480"/>
      <c r="H2345" s="480"/>
      <c r="I2345" s="40" t="s">
        <v>16</v>
      </c>
      <c r="J2345" s="496"/>
      <c r="K2345" s="61" t="s">
        <v>12</v>
      </c>
      <c r="L2345" s="35">
        <v>0</v>
      </c>
      <c r="M2345" s="35">
        <v>0</v>
      </c>
      <c r="N2345" s="47">
        <v>0.14000000000000001</v>
      </c>
      <c r="O2345" s="47">
        <v>0.77100000000000002</v>
      </c>
      <c r="P2345" s="47"/>
      <c r="Q2345" s="36">
        <f t="shared" si="1197"/>
        <v>0.91100000000000003</v>
      </c>
      <c r="R2345" s="225"/>
    </row>
    <row r="2346" spans="1:18" s="5" customFormat="1" ht="25.5">
      <c r="A2346" s="496"/>
      <c r="B2346" s="480"/>
      <c r="C2346" s="524"/>
      <c r="D2346" s="518"/>
      <c r="E2346" s="480"/>
      <c r="F2346" s="480"/>
      <c r="G2346" s="480"/>
      <c r="H2346" s="480"/>
      <c r="I2346" s="226" t="s">
        <v>29</v>
      </c>
      <c r="J2346" s="496"/>
      <c r="K2346" s="61" t="s">
        <v>35</v>
      </c>
      <c r="L2346" s="35">
        <v>0</v>
      </c>
      <c r="M2346" s="35">
        <v>0</v>
      </c>
      <c r="N2346" s="47">
        <v>69.210999999999999</v>
      </c>
      <c r="O2346" s="47">
        <v>0</v>
      </c>
      <c r="P2346" s="47"/>
      <c r="Q2346" s="36">
        <f t="shared" si="1197"/>
        <v>69.210999999999999</v>
      </c>
      <c r="R2346" s="225"/>
    </row>
    <row r="2347" spans="1:18" s="5" customFormat="1" ht="89.25">
      <c r="A2347" s="496"/>
      <c r="B2347" s="480"/>
      <c r="C2347" s="524"/>
      <c r="D2347" s="518"/>
      <c r="E2347" s="480"/>
      <c r="F2347" s="480"/>
      <c r="G2347" s="480"/>
      <c r="H2347" s="480"/>
      <c r="I2347" s="38" t="s">
        <v>33</v>
      </c>
      <c r="J2347" s="496"/>
      <c r="K2347" s="51" t="s">
        <v>39</v>
      </c>
      <c r="L2347" s="41">
        <f>L2348</f>
        <v>0</v>
      </c>
      <c r="M2347" s="41">
        <f t="shared" ref="M2347:O2347" si="1204">M2348</f>
        <v>0</v>
      </c>
      <c r="N2347" s="41">
        <f t="shared" si="1204"/>
        <v>3.1720000000000002</v>
      </c>
      <c r="O2347" s="41">
        <f t="shared" si="1204"/>
        <v>4.343</v>
      </c>
      <c r="P2347" s="435"/>
      <c r="Q2347" s="36">
        <f t="shared" si="1197"/>
        <v>7.5150000000000006</v>
      </c>
      <c r="R2347" s="225"/>
    </row>
    <row r="2348" spans="1:18" s="5" customFormat="1">
      <c r="A2348" s="496"/>
      <c r="B2348" s="480"/>
      <c r="C2348" s="524"/>
      <c r="D2348" s="518"/>
      <c r="E2348" s="480"/>
      <c r="F2348" s="480"/>
      <c r="G2348" s="480"/>
      <c r="H2348" s="480"/>
      <c r="I2348" s="40" t="s">
        <v>16</v>
      </c>
      <c r="J2348" s="496"/>
      <c r="K2348" s="61" t="s">
        <v>12</v>
      </c>
      <c r="L2348" s="35">
        <v>0</v>
      </c>
      <c r="M2348" s="35">
        <v>0</v>
      </c>
      <c r="N2348" s="35">
        <v>3.1720000000000002</v>
      </c>
      <c r="O2348" s="35">
        <v>4.343</v>
      </c>
      <c r="P2348" s="35"/>
      <c r="Q2348" s="36">
        <f t="shared" si="1197"/>
        <v>7.5150000000000006</v>
      </c>
      <c r="R2348" s="225"/>
    </row>
    <row r="2349" spans="1:18" s="5" customFormat="1" ht="38.25">
      <c r="A2349" s="496"/>
      <c r="B2349" s="480"/>
      <c r="C2349" s="524"/>
      <c r="D2349" s="518"/>
      <c r="E2349" s="480"/>
      <c r="F2349" s="480"/>
      <c r="G2349" s="480"/>
      <c r="H2349" s="480"/>
      <c r="I2349" s="229" t="s">
        <v>34</v>
      </c>
      <c r="J2349" s="496"/>
      <c r="K2349" s="51" t="s">
        <v>41</v>
      </c>
      <c r="L2349" s="36">
        <v>0</v>
      </c>
      <c r="M2349" s="36">
        <v>0</v>
      </c>
      <c r="N2349" s="36">
        <v>14.204000000000001</v>
      </c>
      <c r="O2349" s="36">
        <v>0</v>
      </c>
      <c r="P2349" s="36"/>
      <c r="Q2349" s="36">
        <f t="shared" si="1197"/>
        <v>14.204000000000001</v>
      </c>
      <c r="R2349" s="225"/>
    </row>
    <row r="2350" spans="1:18" s="5" customFormat="1" ht="38.25">
      <c r="A2350" s="496"/>
      <c r="B2350" s="480"/>
      <c r="C2350" s="524"/>
      <c r="D2350" s="518"/>
      <c r="E2350" s="480"/>
      <c r="F2350" s="480"/>
      <c r="G2350" s="480"/>
      <c r="H2350" s="480"/>
      <c r="I2350" s="229" t="s">
        <v>476</v>
      </c>
      <c r="J2350" s="496"/>
      <c r="K2350" s="51" t="s">
        <v>42</v>
      </c>
      <c r="L2350" s="41">
        <f>L2351</f>
        <v>0</v>
      </c>
      <c r="M2350" s="41">
        <f t="shared" ref="M2350:O2350" si="1205">M2351</f>
        <v>0</v>
      </c>
      <c r="N2350" s="41">
        <f t="shared" si="1205"/>
        <v>70.203000000000003</v>
      </c>
      <c r="O2350" s="41">
        <f t="shared" si="1205"/>
        <v>0.84</v>
      </c>
      <c r="P2350" s="435"/>
      <c r="Q2350" s="36">
        <f t="shared" si="1197"/>
        <v>71.043000000000006</v>
      </c>
      <c r="R2350" s="225"/>
    </row>
    <row r="2351" spans="1:18" s="5" customFormat="1" ht="25.5">
      <c r="A2351" s="496"/>
      <c r="B2351" s="480"/>
      <c r="C2351" s="524"/>
      <c r="D2351" s="518"/>
      <c r="E2351" s="480"/>
      <c r="F2351" s="480"/>
      <c r="G2351" s="480"/>
      <c r="H2351" s="480"/>
      <c r="I2351" s="46" t="s">
        <v>114</v>
      </c>
      <c r="J2351" s="496"/>
      <c r="K2351" s="61" t="s">
        <v>11</v>
      </c>
      <c r="L2351" s="35">
        <v>0</v>
      </c>
      <c r="M2351" s="35">
        <v>0</v>
      </c>
      <c r="N2351" s="47">
        <v>70.203000000000003</v>
      </c>
      <c r="O2351" s="47">
        <v>0.84</v>
      </c>
      <c r="P2351" s="47"/>
      <c r="Q2351" s="36">
        <f t="shared" si="1197"/>
        <v>71.043000000000006</v>
      </c>
      <c r="R2351" s="225"/>
    </row>
    <row r="2352" spans="1:18" s="5" customFormat="1">
      <c r="A2352" s="497">
        <v>3</v>
      </c>
      <c r="B2352" s="516" t="s">
        <v>583</v>
      </c>
      <c r="C2352" s="524"/>
      <c r="D2352" s="518"/>
      <c r="E2352" s="480"/>
      <c r="F2352" s="480"/>
      <c r="G2352" s="480"/>
      <c r="H2352" s="480"/>
      <c r="I2352" s="43" t="s">
        <v>13</v>
      </c>
      <c r="J2352" s="497">
        <v>124</v>
      </c>
      <c r="K2352" s="10"/>
      <c r="L2352" s="15">
        <f>L2353+L2357+L2360+L2362+L2365+L2368</f>
        <v>0</v>
      </c>
      <c r="M2352" s="15">
        <f t="shared" ref="M2352:O2352" si="1206">M2353+M2357+M2360+M2362+M2365+M2368</f>
        <v>0</v>
      </c>
      <c r="N2352" s="15">
        <f>N2353+N2357+N2360+N2362+N2365+N2368</f>
        <v>63.284999999999989</v>
      </c>
      <c r="O2352" s="15">
        <f t="shared" si="1206"/>
        <v>123.69899999999998</v>
      </c>
      <c r="P2352" s="15"/>
      <c r="Q2352" s="15">
        <f t="shared" si="1197"/>
        <v>186.98399999999998</v>
      </c>
      <c r="R2352" s="115"/>
    </row>
    <row r="2353" spans="1:18" s="5" customFormat="1" ht="51">
      <c r="A2353" s="497"/>
      <c r="B2353" s="516"/>
      <c r="C2353" s="524"/>
      <c r="D2353" s="518"/>
      <c r="E2353" s="480"/>
      <c r="F2353" s="480"/>
      <c r="G2353" s="480"/>
      <c r="H2353" s="480"/>
      <c r="I2353" s="34" t="s">
        <v>121</v>
      </c>
      <c r="J2353" s="497"/>
      <c r="K2353" s="51" t="s">
        <v>10</v>
      </c>
      <c r="L2353" s="68">
        <f>L2354+L2355+L2356</f>
        <v>0</v>
      </c>
      <c r="M2353" s="68">
        <f t="shared" ref="M2353:O2353" si="1207">M2354+M2355+M2356</f>
        <v>0</v>
      </c>
      <c r="N2353" s="68">
        <f t="shared" si="1207"/>
        <v>52.012</v>
      </c>
      <c r="O2353" s="68">
        <f t="shared" si="1207"/>
        <v>55.667999999999999</v>
      </c>
      <c r="P2353" s="68"/>
      <c r="Q2353" s="36">
        <f t="shared" si="1197"/>
        <v>107.68</v>
      </c>
      <c r="R2353" s="225"/>
    </row>
    <row r="2354" spans="1:18" s="5" customFormat="1" ht="25.5">
      <c r="A2354" s="497"/>
      <c r="B2354" s="516"/>
      <c r="C2354" s="524"/>
      <c r="D2354" s="518"/>
      <c r="E2354" s="480"/>
      <c r="F2354" s="480"/>
      <c r="G2354" s="480"/>
      <c r="H2354" s="480"/>
      <c r="I2354" s="46" t="s">
        <v>114</v>
      </c>
      <c r="J2354" s="497"/>
      <c r="K2354" s="61" t="s">
        <v>11</v>
      </c>
      <c r="L2354" s="35">
        <v>0</v>
      </c>
      <c r="M2354" s="35">
        <v>0</v>
      </c>
      <c r="N2354" s="227">
        <v>0</v>
      </c>
      <c r="O2354" s="227">
        <v>9.6000000000000002E-2</v>
      </c>
      <c r="P2354" s="227"/>
      <c r="Q2354" s="36">
        <f t="shared" si="1197"/>
        <v>9.6000000000000002E-2</v>
      </c>
      <c r="R2354" s="225"/>
    </row>
    <row r="2355" spans="1:18" s="5" customFormat="1">
      <c r="A2355" s="497"/>
      <c r="B2355" s="516"/>
      <c r="C2355" s="524"/>
      <c r="D2355" s="518"/>
      <c r="E2355" s="480"/>
      <c r="F2355" s="480"/>
      <c r="G2355" s="480"/>
      <c r="H2355" s="480"/>
      <c r="I2355" s="46" t="s">
        <v>16</v>
      </c>
      <c r="J2355" s="497"/>
      <c r="K2355" s="61" t="s">
        <v>12</v>
      </c>
      <c r="L2355" s="35">
        <v>0</v>
      </c>
      <c r="M2355" s="35">
        <v>0</v>
      </c>
      <c r="N2355" s="227">
        <v>47.04</v>
      </c>
      <c r="O2355" s="227">
        <v>55.572000000000003</v>
      </c>
      <c r="P2355" s="227"/>
      <c r="Q2355" s="36">
        <f t="shared" si="1197"/>
        <v>102.61199999999999</v>
      </c>
      <c r="R2355" s="225"/>
    </row>
    <row r="2356" spans="1:18" s="5" customFormat="1" ht="25.5">
      <c r="A2356" s="497"/>
      <c r="B2356" s="516"/>
      <c r="C2356" s="524"/>
      <c r="D2356" s="518"/>
      <c r="E2356" s="480"/>
      <c r="F2356" s="480"/>
      <c r="G2356" s="480"/>
      <c r="H2356" s="480"/>
      <c r="I2356" s="226" t="s">
        <v>490</v>
      </c>
      <c r="J2356" s="497"/>
      <c r="K2356" s="61" t="s">
        <v>127</v>
      </c>
      <c r="L2356" s="35">
        <v>0</v>
      </c>
      <c r="M2356" s="35">
        <v>0</v>
      </c>
      <c r="N2356" s="227">
        <v>4.9720000000000004</v>
      </c>
      <c r="O2356" s="227">
        <v>0</v>
      </c>
      <c r="P2356" s="227"/>
      <c r="Q2356" s="36">
        <f t="shared" si="1197"/>
        <v>4.9720000000000004</v>
      </c>
      <c r="R2356" s="225"/>
    </row>
    <row r="2357" spans="1:18" s="5" customFormat="1" ht="25.5">
      <c r="A2357" s="497"/>
      <c r="B2357" s="516"/>
      <c r="C2357" s="524"/>
      <c r="D2357" s="518"/>
      <c r="E2357" s="480"/>
      <c r="F2357" s="480"/>
      <c r="G2357" s="480"/>
      <c r="H2357" s="480"/>
      <c r="I2357" s="34" t="s">
        <v>122</v>
      </c>
      <c r="J2357" s="497"/>
      <c r="K2357" s="51" t="s">
        <v>44</v>
      </c>
      <c r="L2357" s="68">
        <f>L2358+L2359</f>
        <v>0</v>
      </c>
      <c r="M2357" s="68">
        <f t="shared" ref="M2357:O2357" si="1208">M2358+M2359</f>
        <v>0</v>
      </c>
      <c r="N2357" s="68">
        <f t="shared" si="1208"/>
        <v>6.4179999999999993</v>
      </c>
      <c r="O2357" s="68">
        <f t="shared" si="1208"/>
        <v>9.1519999999999992</v>
      </c>
      <c r="P2357" s="68"/>
      <c r="Q2357" s="36">
        <f t="shared" si="1197"/>
        <v>15.569999999999999</v>
      </c>
      <c r="R2357" s="225"/>
    </row>
    <row r="2358" spans="1:18" s="5" customFormat="1">
      <c r="A2358" s="497"/>
      <c r="B2358" s="516"/>
      <c r="C2358" s="524"/>
      <c r="D2358" s="518"/>
      <c r="E2358" s="480"/>
      <c r="F2358" s="480"/>
      <c r="G2358" s="480"/>
      <c r="H2358" s="480"/>
      <c r="I2358" s="46" t="s">
        <v>16</v>
      </c>
      <c r="J2358" s="497"/>
      <c r="K2358" s="61" t="s">
        <v>12</v>
      </c>
      <c r="L2358" s="35">
        <v>0</v>
      </c>
      <c r="M2358" s="35">
        <v>0</v>
      </c>
      <c r="N2358" s="227">
        <v>2.6179999999999999</v>
      </c>
      <c r="O2358" s="227">
        <v>9.1519999999999992</v>
      </c>
      <c r="P2358" s="227"/>
      <c r="Q2358" s="36">
        <f t="shared" si="1197"/>
        <v>11.77</v>
      </c>
      <c r="R2358" s="225"/>
    </row>
    <row r="2359" spans="1:18" s="5" customFormat="1" ht="25.5">
      <c r="A2359" s="497"/>
      <c r="B2359" s="516"/>
      <c r="C2359" s="524"/>
      <c r="D2359" s="518"/>
      <c r="E2359" s="480"/>
      <c r="F2359" s="480"/>
      <c r="G2359" s="480"/>
      <c r="H2359" s="480"/>
      <c r="I2359" s="226" t="s">
        <v>490</v>
      </c>
      <c r="J2359" s="497"/>
      <c r="K2359" s="61" t="s">
        <v>127</v>
      </c>
      <c r="L2359" s="35">
        <v>0</v>
      </c>
      <c r="M2359" s="35">
        <v>0</v>
      </c>
      <c r="N2359" s="227">
        <v>3.8</v>
      </c>
      <c r="O2359" s="227">
        <v>0</v>
      </c>
      <c r="P2359" s="227"/>
      <c r="Q2359" s="36">
        <f t="shared" si="1197"/>
        <v>3.8</v>
      </c>
      <c r="R2359" s="225"/>
    </row>
    <row r="2360" spans="1:18" s="5" customFormat="1" ht="25.5">
      <c r="A2360" s="497"/>
      <c r="B2360" s="516"/>
      <c r="C2360" s="524"/>
      <c r="D2360" s="518"/>
      <c r="E2360" s="480"/>
      <c r="F2360" s="480"/>
      <c r="G2360" s="480"/>
      <c r="H2360" s="480"/>
      <c r="I2360" s="34" t="s">
        <v>123</v>
      </c>
      <c r="J2360" s="497"/>
      <c r="K2360" s="51" t="s">
        <v>40</v>
      </c>
      <c r="L2360" s="68">
        <f>L2361</f>
        <v>0</v>
      </c>
      <c r="M2360" s="68">
        <f t="shared" ref="M2360:O2360" si="1209">M2361</f>
        <v>0</v>
      </c>
      <c r="N2360" s="68">
        <f t="shared" si="1209"/>
        <v>0.59899999999999998</v>
      </c>
      <c r="O2360" s="68">
        <f t="shared" si="1209"/>
        <v>2.0179999999999998</v>
      </c>
      <c r="P2360" s="68"/>
      <c r="Q2360" s="36">
        <f t="shared" si="1197"/>
        <v>2.617</v>
      </c>
      <c r="R2360" s="225"/>
    </row>
    <row r="2361" spans="1:18" s="5" customFormat="1">
      <c r="A2361" s="497"/>
      <c r="B2361" s="516"/>
      <c r="C2361" s="524"/>
      <c r="D2361" s="518"/>
      <c r="E2361" s="480"/>
      <c r="F2361" s="480"/>
      <c r="G2361" s="480"/>
      <c r="H2361" s="480"/>
      <c r="I2361" s="46" t="s">
        <v>16</v>
      </c>
      <c r="J2361" s="497"/>
      <c r="K2361" s="61" t="s">
        <v>12</v>
      </c>
      <c r="L2361" s="35">
        <v>0</v>
      </c>
      <c r="M2361" s="35">
        <v>0</v>
      </c>
      <c r="N2361" s="227">
        <v>0.59899999999999998</v>
      </c>
      <c r="O2361" s="227">
        <v>2.0179999999999998</v>
      </c>
      <c r="P2361" s="227"/>
      <c r="Q2361" s="36">
        <f t="shared" si="1197"/>
        <v>2.617</v>
      </c>
      <c r="R2361" s="225"/>
    </row>
    <row r="2362" spans="1:18" s="5" customFormat="1" ht="25.5">
      <c r="A2362" s="497"/>
      <c r="B2362" s="516"/>
      <c r="C2362" s="524"/>
      <c r="D2362" s="518"/>
      <c r="E2362" s="480"/>
      <c r="F2362" s="480"/>
      <c r="G2362" s="480"/>
      <c r="H2362" s="480"/>
      <c r="I2362" s="34" t="s">
        <v>124</v>
      </c>
      <c r="J2362" s="497"/>
      <c r="K2362" s="51" t="s">
        <v>11</v>
      </c>
      <c r="L2362" s="68">
        <f>L2363+L2364</f>
        <v>0</v>
      </c>
      <c r="M2362" s="68">
        <f t="shared" ref="M2362:O2362" si="1210">M2363+M2364</f>
        <v>0</v>
      </c>
      <c r="N2362" s="68">
        <f t="shared" si="1210"/>
        <v>1.8</v>
      </c>
      <c r="O2362" s="68">
        <f t="shared" si="1210"/>
        <v>53.951000000000001</v>
      </c>
      <c r="P2362" s="68"/>
      <c r="Q2362" s="36">
        <f t="shared" si="1197"/>
        <v>55.750999999999998</v>
      </c>
      <c r="R2362" s="225"/>
    </row>
    <row r="2363" spans="1:18" s="5" customFormat="1">
      <c r="A2363" s="497"/>
      <c r="B2363" s="516"/>
      <c r="C2363" s="524"/>
      <c r="D2363" s="518"/>
      <c r="E2363" s="480"/>
      <c r="F2363" s="480"/>
      <c r="G2363" s="480"/>
      <c r="H2363" s="480"/>
      <c r="I2363" s="46" t="s">
        <v>16</v>
      </c>
      <c r="J2363" s="497"/>
      <c r="K2363" s="61" t="s">
        <v>12</v>
      </c>
      <c r="L2363" s="35">
        <v>0</v>
      </c>
      <c r="M2363" s="35">
        <v>0</v>
      </c>
      <c r="N2363" s="227">
        <v>1.8</v>
      </c>
      <c r="O2363" s="227">
        <v>18.920999999999999</v>
      </c>
      <c r="P2363" s="227"/>
      <c r="Q2363" s="36">
        <f t="shared" si="1197"/>
        <v>20.721</v>
      </c>
      <c r="R2363" s="225"/>
    </row>
    <row r="2364" spans="1:18" s="5" customFormat="1" ht="25.5">
      <c r="A2364" s="497"/>
      <c r="B2364" s="516"/>
      <c r="C2364" s="524"/>
      <c r="D2364" s="518"/>
      <c r="E2364" s="480"/>
      <c r="F2364" s="480"/>
      <c r="G2364" s="480"/>
      <c r="H2364" s="480"/>
      <c r="I2364" s="226" t="s">
        <v>490</v>
      </c>
      <c r="J2364" s="497"/>
      <c r="K2364" s="61" t="s">
        <v>127</v>
      </c>
      <c r="L2364" s="35">
        <v>0</v>
      </c>
      <c r="M2364" s="35">
        <v>0</v>
      </c>
      <c r="N2364" s="227">
        <v>0</v>
      </c>
      <c r="O2364" s="227">
        <v>35.03</v>
      </c>
      <c r="P2364" s="227"/>
      <c r="Q2364" s="36">
        <f t="shared" si="1197"/>
        <v>35.03</v>
      </c>
      <c r="R2364" s="225"/>
    </row>
    <row r="2365" spans="1:18" s="5" customFormat="1" ht="25.5">
      <c r="A2365" s="497"/>
      <c r="B2365" s="516"/>
      <c r="C2365" s="524"/>
      <c r="D2365" s="518"/>
      <c r="E2365" s="480"/>
      <c r="F2365" s="480"/>
      <c r="G2365" s="480"/>
      <c r="H2365" s="480"/>
      <c r="I2365" s="34" t="s">
        <v>25</v>
      </c>
      <c r="J2365" s="497"/>
      <c r="K2365" s="51" t="s">
        <v>47</v>
      </c>
      <c r="L2365" s="36">
        <f>L2366+L2367</f>
        <v>0</v>
      </c>
      <c r="M2365" s="36">
        <f t="shared" ref="M2365:O2365" si="1211">M2366+M2367</f>
        <v>0</v>
      </c>
      <c r="N2365" s="36">
        <f t="shared" si="1211"/>
        <v>1.2849999999999999</v>
      </c>
      <c r="O2365" s="36">
        <f t="shared" si="1211"/>
        <v>2.91</v>
      </c>
      <c r="P2365" s="36"/>
      <c r="Q2365" s="36">
        <f t="shared" si="1197"/>
        <v>4.1950000000000003</v>
      </c>
      <c r="R2365" s="225"/>
    </row>
    <row r="2366" spans="1:18" s="5" customFormat="1">
      <c r="A2366" s="497"/>
      <c r="B2366" s="516"/>
      <c r="C2366" s="524"/>
      <c r="D2366" s="518"/>
      <c r="E2366" s="480"/>
      <c r="F2366" s="480"/>
      <c r="G2366" s="480"/>
      <c r="H2366" s="480"/>
      <c r="I2366" s="46" t="s">
        <v>16</v>
      </c>
      <c r="J2366" s="497"/>
      <c r="K2366" s="61" t="s">
        <v>12</v>
      </c>
      <c r="L2366" s="35">
        <v>0</v>
      </c>
      <c r="M2366" s="35">
        <v>0</v>
      </c>
      <c r="N2366" s="227">
        <v>1.0649999999999999</v>
      </c>
      <c r="O2366" s="227">
        <v>2.91</v>
      </c>
      <c r="P2366" s="227"/>
      <c r="Q2366" s="36">
        <f t="shared" si="1197"/>
        <v>3.9750000000000001</v>
      </c>
      <c r="R2366" s="225"/>
    </row>
    <row r="2367" spans="1:18" s="5" customFormat="1" ht="25.5">
      <c r="A2367" s="497"/>
      <c r="B2367" s="516"/>
      <c r="C2367" s="524"/>
      <c r="D2367" s="518"/>
      <c r="E2367" s="480"/>
      <c r="F2367" s="480"/>
      <c r="G2367" s="480"/>
      <c r="H2367" s="480"/>
      <c r="I2367" s="226" t="s">
        <v>490</v>
      </c>
      <c r="J2367" s="497"/>
      <c r="K2367" s="61" t="s">
        <v>127</v>
      </c>
      <c r="L2367" s="35">
        <v>0</v>
      </c>
      <c r="M2367" s="35">
        <v>0</v>
      </c>
      <c r="N2367" s="227">
        <v>0.22</v>
      </c>
      <c r="O2367" s="227">
        <v>0</v>
      </c>
      <c r="P2367" s="227"/>
      <c r="Q2367" s="36">
        <f t="shared" si="1197"/>
        <v>0.22</v>
      </c>
      <c r="R2367" s="225"/>
    </row>
    <row r="2368" spans="1:18" s="5" customFormat="1" ht="38.25">
      <c r="A2368" s="497"/>
      <c r="B2368" s="516"/>
      <c r="C2368" s="524"/>
      <c r="D2368" s="518"/>
      <c r="E2368" s="480"/>
      <c r="F2368" s="480"/>
      <c r="G2368" s="480"/>
      <c r="H2368" s="480"/>
      <c r="I2368" s="38" t="s">
        <v>584</v>
      </c>
      <c r="J2368" s="497"/>
      <c r="K2368" s="51" t="s">
        <v>66</v>
      </c>
      <c r="L2368" s="68">
        <f>L2369</f>
        <v>0</v>
      </c>
      <c r="M2368" s="68">
        <f t="shared" ref="M2368:O2368" si="1212">M2369</f>
        <v>0</v>
      </c>
      <c r="N2368" s="68">
        <f t="shared" si="1212"/>
        <v>1.171</v>
      </c>
      <c r="O2368" s="68">
        <f t="shared" si="1212"/>
        <v>0</v>
      </c>
      <c r="P2368" s="68"/>
      <c r="Q2368" s="36">
        <f t="shared" si="1197"/>
        <v>1.171</v>
      </c>
      <c r="R2368" s="225"/>
    </row>
    <row r="2369" spans="1:18" s="5" customFormat="1">
      <c r="A2369" s="497"/>
      <c r="B2369" s="516"/>
      <c r="C2369" s="524"/>
      <c r="D2369" s="518"/>
      <c r="E2369" s="480"/>
      <c r="F2369" s="480"/>
      <c r="G2369" s="480"/>
      <c r="H2369" s="480"/>
      <c r="I2369" s="46" t="s">
        <v>16</v>
      </c>
      <c r="J2369" s="497"/>
      <c r="K2369" s="61" t="s">
        <v>12</v>
      </c>
      <c r="L2369" s="35">
        <v>0</v>
      </c>
      <c r="M2369" s="35">
        <v>0</v>
      </c>
      <c r="N2369" s="227">
        <v>1.171</v>
      </c>
      <c r="O2369" s="227">
        <v>0</v>
      </c>
      <c r="P2369" s="227"/>
      <c r="Q2369" s="36">
        <f t="shared" si="1197"/>
        <v>1.171</v>
      </c>
      <c r="R2369" s="225"/>
    </row>
    <row r="2370" spans="1:18" s="5" customFormat="1">
      <c r="A2370" s="495">
        <v>4</v>
      </c>
      <c r="B2370" s="479" t="s">
        <v>585</v>
      </c>
      <c r="C2370" s="524"/>
      <c r="D2370" s="518"/>
      <c r="E2370" s="480"/>
      <c r="F2370" s="480"/>
      <c r="G2370" s="480"/>
      <c r="H2370" s="480"/>
      <c r="I2370" s="43" t="s">
        <v>13</v>
      </c>
      <c r="J2370" s="497">
        <v>124</v>
      </c>
      <c r="K2370" s="286"/>
      <c r="L2370" s="248">
        <f>L2371+L2375+L2378+L2380+L2382+L2385+L2388</f>
        <v>0</v>
      </c>
      <c r="M2370" s="248">
        <f t="shared" ref="M2370:O2370" si="1213">M2371+M2375+M2378+M2380+M2382+M2385+M2388</f>
        <v>0</v>
      </c>
      <c r="N2370" s="248">
        <f t="shared" si="1213"/>
        <v>69.501000000000005</v>
      </c>
      <c r="O2370" s="248">
        <f t="shared" si="1213"/>
        <v>77.51700000000001</v>
      </c>
      <c r="P2370" s="248"/>
      <c r="Q2370" s="15">
        <f t="shared" si="1197"/>
        <v>147.01800000000003</v>
      </c>
      <c r="R2370" s="115"/>
    </row>
    <row r="2371" spans="1:18" s="5" customFormat="1" ht="51">
      <c r="A2371" s="496"/>
      <c r="B2371" s="480"/>
      <c r="C2371" s="524"/>
      <c r="D2371" s="518"/>
      <c r="E2371" s="480"/>
      <c r="F2371" s="480"/>
      <c r="G2371" s="480"/>
      <c r="H2371" s="480"/>
      <c r="I2371" s="34" t="s">
        <v>121</v>
      </c>
      <c r="J2371" s="497"/>
      <c r="K2371" s="63" t="s">
        <v>10</v>
      </c>
      <c r="L2371" s="68">
        <f>L2372+L2373+L2374</f>
        <v>0</v>
      </c>
      <c r="M2371" s="68">
        <f t="shared" ref="M2371:O2371" si="1214">M2372+M2373+M2374</f>
        <v>0</v>
      </c>
      <c r="N2371" s="68">
        <f t="shared" si="1214"/>
        <v>48.011000000000003</v>
      </c>
      <c r="O2371" s="68">
        <f t="shared" si="1214"/>
        <v>49</v>
      </c>
      <c r="P2371" s="68"/>
      <c r="Q2371" s="36">
        <f t="shared" si="1197"/>
        <v>97.010999999999996</v>
      </c>
      <c r="R2371" s="225"/>
    </row>
    <row r="2372" spans="1:18" s="5" customFormat="1" ht="25.5">
      <c r="A2372" s="496"/>
      <c r="B2372" s="480"/>
      <c r="C2372" s="524"/>
      <c r="D2372" s="518"/>
      <c r="E2372" s="480"/>
      <c r="F2372" s="480"/>
      <c r="G2372" s="480"/>
      <c r="H2372" s="480"/>
      <c r="I2372" s="46" t="s">
        <v>114</v>
      </c>
      <c r="J2372" s="497"/>
      <c r="K2372" s="61" t="s">
        <v>11</v>
      </c>
      <c r="L2372" s="227">
        <v>0</v>
      </c>
      <c r="M2372" s="227">
        <v>0</v>
      </c>
      <c r="N2372" s="227">
        <v>0</v>
      </c>
      <c r="O2372" s="227">
        <v>0.121</v>
      </c>
      <c r="P2372" s="227"/>
      <c r="Q2372" s="36">
        <f t="shared" si="1197"/>
        <v>0.121</v>
      </c>
      <c r="R2372" s="225"/>
    </row>
    <row r="2373" spans="1:18" s="5" customFormat="1">
      <c r="A2373" s="496"/>
      <c r="B2373" s="480"/>
      <c r="C2373" s="524"/>
      <c r="D2373" s="518"/>
      <c r="E2373" s="480"/>
      <c r="F2373" s="480"/>
      <c r="G2373" s="480"/>
      <c r="H2373" s="480"/>
      <c r="I2373" s="46" t="s">
        <v>16</v>
      </c>
      <c r="J2373" s="497"/>
      <c r="K2373" s="62" t="s">
        <v>12</v>
      </c>
      <c r="L2373" s="227">
        <v>0</v>
      </c>
      <c r="M2373" s="227">
        <v>0</v>
      </c>
      <c r="N2373" s="227">
        <v>42.439</v>
      </c>
      <c r="O2373" s="227">
        <v>48.878999999999998</v>
      </c>
      <c r="P2373" s="227"/>
      <c r="Q2373" s="36">
        <f t="shared" si="1197"/>
        <v>91.317999999999998</v>
      </c>
      <c r="R2373" s="225"/>
    </row>
    <row r="2374" spans="1:18" s="5" customFormat="1" ht="25.5">
      <c r="A2374" s="496"/>
      <c r="B2374" s="480"/>
      <c r="C2374" s="524"/>
      <c r="D2374" s="518"/>
      <c r="E2374" s="480"/>
      <c r="F2374" s="480"/>
      <c r="G2374" s="480"/>
      <c r="H2374" s="480"/>
      <c r="I2374" s="226" t="s">
        <v>490</v>
      </c>
      <c r="J2374" s="497"/>
      <c r="K2374" s="62" t="s">
        <v>127</v>
      </c>
      <c r="L2374" s="227">
        <v>0</v>
      </c>
      <c r="M2374" s="227">
        <v>0</v>
      </c>
      <c r="N2374" s="227">
        <v>5.5720000000000001</v>
      </c>
      <c r="O2374" s="227">
        <v>0</v>
      </c>
      <c r="P2374" s="227"/>
      <c r="Q2374" s="36">
        <f t="shared" si="1197"/>
        <v>5.5720000000000001</v>
      </c>
      <c r="R2374" s="225"/>
    </row>
    <row r="2375" spans="1:18" s="5" customFormat="1" ht="25.5">
      <c r="A2375" s="496"/>
      <c r="B2375" s="480"/>
      <c r="C2375" s="524"/>
      <c r="D2375" s="518"/>
      <c r="E2375" s="480"/>
      <c r="F2375" s="480"/>
      <c r="G2375" s="480"/>
      <c r="H2375" s="480"/>
      <c r="I2375" s="34" t="s">
        <v>122</v>
      </c>
      <c r="J2375" s="497"/>
      <c r="K2375" s="63" t="s">
        <v>44</v>
      </c>
      <c r="L2375" s="68">
        <f>L2376+L2377</f>
        <v>0</v>
      </c>
      <c r="M2375" s="68">
        <f>M2376+M2377</f>
        <v>0</v>
      </c>
      <c r="N2375" s="68">
        <f t="shared" ref="N2375:O2375" si="1215">N2376+N2377</f>
        <v>7.3010000000000002</v>
      </c>
      <c r="O2375" s="68">
        <f t="shared" si="1215"/>
        <v>7.6760000000000002</v>
      </c>
      <c r="P2375" s="68"/>
      <c r="Q2375" s="36">
        <f t="shared" si="1197"/>
        <v>14.977</v>
      </c>
      <c r="R2375" s="225"/>
    </row>
    <row r="2376" spans="1:18" s="5" customFormat="1">
      <c r="A2376" s="496"/>
      <c r="B2376" s="480"/>
      <c r="C2376" s="524"/>
      <c r="D2376" s="518"/>
      <c r="E2376" s="480"/>
      <c r="F2376" s="480"/>
      <c r="G2376" s="480"/>
      <c r="H2376" s="480"/>
      <c r="I2376" s="46" t="s">
        <v>16</v>
      </c>
      <c r="J2376" s="497"/>
      <c r="K2376" s="62" t="s">
        <v>12</v>
      </c>
      <c r="L2376" s="227">
        <v>0</v>
      </c>
      <c r="M2376" s="227">
        <v>0</v>
      </c>
      <c r="N2376" s="227">
        <v>1.012</v>
      </c>
      <c r="O2376" s="227">
        <v>7.6760000000000002</v>
      </c>
      <c r="P2376" s="227"/>
      <c r="Q2376" s="36">
        <f t="shared" si="1197"/>
        <v>8.6880000000000006</v>
      </c>
      <c r="R2376" s="225"/>
    </row>
    <row r="2377" spans="1:18" s="5" customFormat="1" ht="25.5">
      <c r="A2377" s="496"/>
      <c r="B2377" s="480"/>
      <c r="C2377" s="524"/>
      <c r="D2377" s="518"/>
      <c r="E2377" s="480"/>
      <c r="F2377" s="480"/>
      <c r="G2377" s="480"/>
      <c r="H2377" s="480"/>
      <c r="I2377" s="226" t="s">
        <v>490</v>
      </c>
      <c r="J2377" s="497"/>
      <c r="K2377" s="62" t="s">
        <v>127</v>
      </c>
      <c r="L2377" s="227">
        <v>0</v>
      </c>
      <c r="M2377" s="227">
        <v>0</v>
      </c>
      <c r="N2377" s="227">
        <v>6.2889999999999997</v>
      </c>
      <c r="O2377" s="227">
        <v>0</v>
      </c>
      <c r="P2377" s="227"/>
      <c r="Q2377" s="36">
        <f t="shared" si="1197"/>
        <v>6.2889999999999997</v>
      </c>
      <c r="R2377" s="225"/>
    </row>
    <row r="2378" spans="1:18" s="5" customFormat="1" ht="25.5">
      <c r="A2378" s="496"/>
      <c r="B2378" s="480"/>
      <c r="C2378" s="524"/>
      <c r="D2378" s="518"/>
      <c r="E2378" s="480"/>
      <c r="F2378" s="480"/>
      <c r="G2378" s="480"/>
      <c r="H2378" s="480"/>
      <c r="I2378" s="34" t="s">
        <v>123</v>
      </c>
      <c r="J2378" s="497"/>
      <c r="K2378" s="63" t="s">
        <v>40</v>
      </c>
      <c r="L2378" s="68">
        <f>L2379</f>
        <v>0</v>
      </c>
      <c r="M2378" s="68">
        <f>M2379</f>
        <v>0</v>
      </c>
      <c r="N2378" s="68">
        <f t="shared" ref="N2378:O2378" si="1216">N2379</f>
        <v>2.7130000000000001</v>
      </c>
      <c r="O2378" s="68">
        <f t="shared" si="1216"/>
        <v>7.6040000000000001</v>
      </c>
      <c r="P2378" s="68"/>
      <c r="Q2378" s="36">
        <f t="shared" si="1197"/>
        <v>10.317</v>
      </c>
      <c r="R2378" s="225"/>
    </row>
    <row r="2379" spans="1:18" s="5" customFormat="1">
      <c r="A2379" s="496"/>
      <c r="B2379" s="480"/>
      <c r="C2379" s="524"/>
      <c r="D2379" s="518"/>
      <c r="E2379" s="480"/>
      <c r="F2379" s="480"/>
      <c r="G2379" s="480"/>
      <c r="H2379" s="480"/>
      <c r="I2379" s="46" t="s">
        <v>16</v>
      </c>
      <c r="J2379" s="497"/>
      <c r="K2379" s="62" t="s">
        <v>12</v>
      </c>
      <c r="L2379" s="227">
        <v>0</v>
      </c>
      <c r="M2379" s="227">
        <v>0</v>
      </c>
      <c r="N2379" s="227">
        <v>2.7130000000000001</v>
      </c>
      <c r="O2379" s="227">
        <v>7.6040000000000001</v>
      </c>
      <c r="P2379" s="227"/>
      <c r="Q2379" s="36">
        <f t="shared" si="1197"/>
        <v>10.317</v>
      </c>
      <c r="R2379" s="225"/>
    </row>
    <row r="2380" spans="1:18" s="5" customFormat="1" ht="25.5">
      <c r="A2380" s="496"/>
      <c r="B2380" s="480"/>
      <c r="C2380" s="524"/>
      <c r="D2380" s="518"/>
      <c r="E2380" s="480"/>
      <c r="F2380" s="480"/>
      <c r="G2380" s="480"/>
      <c r="H2380" s="480"/>
      <c r="I2380" s="34" t="s">
        <v>124</v>
      </c>
      <c r="J2380" s="497"/>
      <c r="K2380" s="63" t="s">
        <v>11</v>
      </c>
      <c r="L2380" s="68">
        <f>L2381</f>
        <v>0</v>
      </c>
      <c r="M2380" s="68">
        <f t="shared" ref="M2380:N2380" si="1217">M2381</f>
        <v>0</v>
      </c>
      <c r="N2380" s="68">
        <f t="shared" si="1217"/>
        <v>3.0179999999999998</v>
      </c>
      <c r="O2380" s="68">
        <f>O2381</f>
        <v>2.0209999999999999</v>
      </c>
      <c r="P2380" s="68"/>
      <c r="Q2380" s="36">
        <f t="shared" si="1197"/>
        <v>5.0389999999999997</v>
      </c>
      <c r="R2380" s="225"/>
    </row>
    <row r="2381" spans="1:18" s="5" customFormat="1">
      <c r="A2381" s="496"/>
      <c r="B2381" s="480"/>
      <c r="C2381" s="524"/>
      <c r="D2381" s="518"/>
      <c r="E2381" s="480"/>
      <c r="F2381" s="480"/>
      <c r="G2381" s="480"/>
      <c r="H2381" s="480"/>
      <c r="I2381" s="46" t="s">
        <v>16</v>
      </c>
      <c r="J2381" s="497"/>
      <c r="K2381" s="62" t="s">
        <v>12</v>
      </c>
      <c r="L2381" s="227">
        <v>0</v>
      </c>
      <c r="M2381" s="227">
        <v>0</v>
      </c>
      <c r="N2381" s="227">
        <v>3.0179999999999998</v>
      </c>
      <c r="O2381" s="227">
        <v>2.0209999999999999</v>
      </c>
      <c r="P2381" s="227"/>
      <c r="Q2381" s="36">
        <f t="shared" si="1197"/>
        <v>5.0389999999999997</v>
      </c>
      <c r="R2381" s="225"/>
    </row>
    <row r="2382" spans="1:18" s="5" customFormat="1" ht="51">
      <c r="A2382" s="496"/>
      <c r="B2382" s="480"/>
      <c r="C2382" s="524"/>
      <c r="D2382" s="518"/>
      <c r="E2382" s="480"/>
      <c r="F2382" s="480"/>
      <c r="G2382" s="480"/>
      <c r="H2382" s="480"/>
      <c r="I2382" s="232" t="s">
        <v>125</v>
      </c>
      <c r="J2382" s="497"/>
      <c r="K2382" s="63" t="s">
        <v>45</v>
      </c>
      <c r="L2382" s="36">
        <f>L2383+L2384</f>
        <v>0</v>
      </c>
      <c r="M2382" s="36">
        <f t="shared" ref="M2382:O2382" si="1218">M2383+M2384</f>
        <v>0</v>
      </c>
      <c r="N2382" s="36">
        <f t="shared" si="1218"/>
        <v>0</v>
      </c>
      <c r="O2382" s="36">
        <f t="shared" si="1218"/>
        <v>9.738999999999999</v>
      </c>
      <c r="P2382" s="36"/>
      <c r="Q2382" s="36">
        <f t="shared" si="1197"/>
        <v>9.738999999999999</v>
      </c>
      <c r="R2382" s="225"/>
    </row>
    <row r="2383" spans="1:18" s="5" customFormat="1">
      <c r="A2383" s="496"/>
      <c r="B2383" s="480"/>
      <c r="C2383" s="524"/>
      <c r="D2383" s="518"/>
      <c r="E2383" s="480"/>
      <c r="F2383" s="480"/>
      <c r="G2383" s="480"/>
      <c r="H2383" s="480"/>
      <c r="I2383" s="46" t="s">
        <v>16</v>
      </c>
      <c r="J2383" s="497"/>
      <c r="K2383" s="62" t="s">
        <v>12</v>
      </c>
      <c r="L2383" s="227">
        <v>0</v>
      </c>
      <c r="M2383" s="227">
        <v>0</v>
      </c>
      <c r="N2383" s="227">
        <v>0</v>
      </c>
      <c r="O2383" s="227">
        <v>8.0329999999999995</v>
      </c>
      <c r="P2383" s="227"/>
      <c r="Q2383" s="36">
        <f t="shared" si="1197"/>
        <v>8.0329999999999995</v>
      </c>
      <c r="R2383" s="225"/>
    </row>
    <row r="2384" spans="1:18" s="5" customFormat="1" ht="25.5">
      <c r="A2384" s="496"/>
      <c r="B2384" s="480"/>
      <c r="C2384" s="524"/>
      <c r="D2384" s="518"/>
      <c r="E2384" s="480"/>
      <c r="F2384" s="480"/>
      <c r="G2384" s="480"/>
      <c r="H2384" s="480"/>
      <c r="I2384" s="226" t="s">
        <v>490</v>
      </c>
      <c r="J2384" s="497"/>
      <c r="K2384" s="62" t="s">
        <v>127</v>
      </c>
      <c r="L2384" s="227">
        <v>0</v>
      </c>
      <c r="M2384" s="227">
        <v>0</v>
      </c>
      <c r="N2384" s="227">
        <v>0</v>
      </c>
      <c r="O2384" s="227">
        <v>1.706</v>
      </c>
      <c r="P2384" s="227"/>
      <c r="Q2384" s="36">
        <f t="shared" si="1197"/>
        <v>1.706</v>
      </c>
      <c r="R2384" s="225"/>
    </row>
    <row r="2385" spans="1:18" s="5" customFormat="1" ht="25.5">
      <c r="A2385" s="496"/>
      <c r="B2385" s="480"/>
      <c r="C2385" s="524"/>
      <c r="D2385" s="518"/>
      <c r="E2385" s="480"/>
      <c r="F2385" s="480"/>
      <c r="G2385" s="480"/>
      <c r="H2385" s="480"/>
      <c r="I2385" s="34" t="s">
        <v>25</v>
      </c>
      <c r="J2385" s="497"/>
      <c r="K2385" s="63" t="s">
        <v>47</v>
      </c>
      <c r="L2385" s="68">
        <f>L2386+L2387</f>
        <v>0</v>
      </c>
      <c r="M2385" s="68">
        <f t="shared" ref="M2385:O2385" si="1219">M2386+M2387</f>
        <v>0</v>
      </c>
      <c r="N2385" s="68">
        <f t="shared" si="1219"/>
        <v>8.1430000000000007</v>
      </c>
      <c r="O2385" s="68">
        <f t="shared" si="1219"/>
        <v>1.4770000000000001</v>
      </c>
      <c r="P2385" s="68"/>
      <c r="Q2385" s="36">
        <f t="shared" si="1197"/>
        <v>9.620000000000001</v>
      </c>
      <c r="R2385" s="225"/>
    </row>
    <row r="2386" spans="1:18" s="5" customFormat="1">
      <c r="A2386" s="496"/>
      <c r="B2386" s="480"/>
      <c r="C2386" s="524"/>
      <c r="D2386" s="518"/>
      <c r="E2386" s="480"/>
      <c r="F2386" s="480"/>
      <c r="G2386" s="480"/>
      <c r="H2386" s="480"/>
      <c r="I2386" s="46" t="s">
        <v>16</v>
      </c>
      <c r="J2386" s="497"/>
      <c r="K2386" s="62" t="s">
        <v>12</v>
      </c>
      <c r="L2386" s="227">
        <v>0</v>
      </c>
      <c r="M2386" s="227">
        <v>0</v>
      </c>
      <c r="N2386" s="227">
        <v>1.996</v>
      </c>
      <c r="O2386" s="227">
        <v>1.4770000000000001</v>
      </c>
      <c r="P2386" s="227"/>
      <c r="Q2386" s="36">
        <f t="shared" si="1197"/>
        <v>3.4729999999999999</v>
      </c>
      <c r="R2386" s="225"/>
    </row>
    <row r="2387" spans="1:18" s="5" customFormat="1" ht="25.5">
      <c r="A2387" s="496"/>
      <c r="B2387" s="480"/>
      <c r="C2387" s="524"/>
      <c r="D2387" s="518"/>
      <c r="E2387" s="480"/>
      <c r="F2387" s="480"/>
      <c r="G2387" s="480"/>
      <c r="H2387" s="480"/>
      <c r="I2387" s="226" t="s">
        <v>490</v>
      </c>
      <c r="J2387" s="219"/>
      <c r="K2387" s="62" t="s">
        <v>127</v>
      </c>
      <c r="L2387" s="227">
        <v>0</v>
      </c>
      <c r="M2387" s="227">
        <v>0</v>
      </c>
      <c r="N2387" s="227">
        <v>6.1470000000000002</v>
      </c>
      <c r="O2387" s="227">
        <v>0</v>
      </c>
      <c r="P2387" s="227"/>
      <c r="Q2387" s="36">
        <f t="shared" si="1197"/>
        <v>6.1470000000000002</v>
      </c>
      <c r="R2387" s="225"/>
    </row>
    <row r="2388" spans="1:18" s="5" customFormat="1" ht="38.25">
      <c r="A2388" s="496"/>
      <c r="B2388" s="480"/>
      <c r="C2388" s="524"/>
      <c r="D2388" s="518"/>
      <c r="E2388" s="480"/>
      <c r="F2388" s="480"/>
      <c r="G2388" s="480"/>
      <c r="H2388" s="480"/>
      <c r="I2388" s="38" t="s">
        <v>584</v>
      </c>
      <c r="J2388" s="219"/>
      <c r="K2388" s="51" t="s">
        <v>66</v>
      </c>
      <c r="L2388" s="36">
        <f>L2389</f>
        <v>0</v>
      </c>
      <c r="M2388" s="36">
        <f t="shared" ref="M2388:O2388" si="1220">M2389</f>
        <v>0</v>
      </c>
      <c r="N2388" s="36">
        <f t="shared" si="1220"/>
        <v>0.315</v>
      </c>
      <c r="O2388" s="36">
        <f t="shared" si="1220"/>
        <v>0</v>
      </c>
      <c r="P2388" s="36"/>
      <c r="Q2388" s="36">
        <f t="shared" si="1197"/>
        <v>0.315</v>
      </c>
      <c r="R2388" s="225"/>
    </row>
    <row r="2389" spans="1:18" s="5" customFormat="1">
      <c r="A2389" s="498"/>
      <c r="B2389" s="481"/>
      <c r="C2389" s="524"/>
      <c r="D2389" s="518"/>
      <c r="E2389" s="480"/>
      <c r="F2389" s="480"/>
      <c r="G2389" s="480"/>
      <c r="H2389" s="480"/>
      <c r="I2389" s="46" t="s">
        <v>16</v>
      </c>
      <c r="J2389" s="219"/>
      <c r="K2389" s="62" t="s">
        <v>12</v>
      </c>
      <c r="L2389" s="227">
        <v>0</v>
      </c>
      <c r="M2389" s="227">
        <v>0</v>
      </c>
      <c r="N2389" s="227">
        <v>0.315</v>
      </c>
      <c r="O2389" s="227">
        <v>0</v>
      </c>
      <c r="P2389" s="227"/>
      <c r="Q2389" s="36">
        <f t="shared" si="1197"/>
        <v>0.315</v>
      </c>
      <c r="R2389" s="225"/>
    </row>
    <row r="2390" spans="1:18" s="5" customFormat="1">
      <c r="A2390" s="497">
        <v>5</v>
      </c>
      <c r="B2390" s="516" t="s">
        <v>586</v>
      </c>
      <c r="C2390" s="524"/>
      <c r="D2390" s="518"/>
      <c r="E2390" s="480"/>
      <c r="F2390" s="480"/>
      <c r="G2390" s="480"/>
      <c r="H2390" s="480"/>
      <c r="I2390" s="43" t="s">
        <v>13</v>
      </c>
      <c r="J2390" s="497">
        <v>124</v>
      </c>
      <c r="K2390" s="286"/>
      <c r="L2390" s="248">
        <f>L2391+L2395+L2397+L2399+L2402+L2405+L2408</f>
        <v>0</v>
      </c>
      <c r="M2390" s="248">
        <f t="shared" ref="M2390:O2390" si="1221">M2391+M2395+M2397+M2399+M2402+M2405+M2408</f>
        <v>0</v>
      </c>
      <c r="N2390" s="248">
        <f t="shared" si="1221"/>
        <v>66.00200000000001</v>
      </c>
      <c r="O2390" s="248">
        <f t="shared" si="1221"/>
        <v>201.39599999999999</v>
      </c>
      <c r="P2390" s="248"/>
      <c r="Q2390" s="15">
        <f t="shared" si="1197"/>
        <v>267.39800000000002</v>
      </c>
      <c r="R2390" s="115"/>
    </row>
    <row r="2391" spans="1:18" s="5" customFormat="1" ht="51">
      <c r="A2391" s="497"/>
      <c r="B2391" s="516"/>
      <c r="C2391" s="524"/>
      <c r="D2391" s="518"/>
      <c r="E2391" s="480"/>
      <c r="F2391" s="480"/>
      <c r="G2391" s="480"/>
      <c r="H2391" s="480"/>
      <c r="I2391" s="34" t="s">
        <v>121</v>
      </c>
      <c r="J2391" s="497"/>
      <c r="K2391" s="63" t="s">
        <v>10</v>
      </c>
      <c r="L2391" s="68">
        <f>L2392+L2393+L2394</f>
        <v>0</v>
      </c>
      <c r="M2391" s="68">
        <f t="shared" ref="M2391:O2391" si="1222">M2392+M2393+M2394</f>
        <v>0</v>
      </c>
      <c r="N2391" s="68">
        <f t="shared" si="1222"/>
        <v>54.744</v>
      </c>
      <c r="O2391" s="68">
        <f t="shared" si="1222"/>
        <v>55.64</v>
      </c>
      <c r="P2391" s="68"/>
      <c r="Q2391" s="36">
        <f t="shared" si="1197"/>
        <v>110.384</v>
      </c>
      <c r="R2391" s="225"/>
    </row>
    <row r="2392" spans="1:18" s="5" customFormat="1" ht="25.5">
      <c r="A2392" s="497"/>
      <c r="B2392" s="516"/>
      <c r="C2392" s="524"/>
      <c r="D2392" s="518"/>
      <c r="E2392" s="480"/>
      <c r="F2392" s="480"/>
      <c r="G2392" s="480"/>
      <c r="H2392" s="480"/>
      <c r="I2392" s="46" t="s">
        <v>114</v>
      </c>
      <c r="J2392" s="497"/>
      <c r="K2392" s="61" t="s">
        <v>11</v>
      </c>
      <c r="L2392" s="227">
        <v>0</v>
      </c>
      <c r="M2392" s="227">
        <v>0</v>
      </c>
      <c r="N2392" s="227">
        <v>0</v>
      </c>
      <c r="O2392" s="57">
        <v>9.5000000000000001E-2</v>
      </c>
      <c r="P2392" s="57"/>
      <c r="Q2392" s="36">
        <f t="shared" si="1197"/>
        <v>9.5000000000000001E-2</v>
      </c>
      <c r="R2392" s="225"/>
    </row>
    <row r="2393" spans="1:18" s="5" customFormat="1">
      <c r="A2393" s="497"/>
      <c r="B2393" s="516"/>
      <c r="C2393" s="524"/>
      <c r="D2393" s="518"/>
      <c r="E2393" s="480"/>
      <c r="F2393" s="480"/>
      <c r="G2393" s="480"/>
      <c r="H2393" s="480"/>
      <c r="I2393" s="46" t="s">
        <v>16</v>
      </c>
      <c r="J2393" s="497"/>
      <c r="K2393" s="62" t="s">
        <v>12</v>
      </c>
      <c r="L2393" s="227">
        <v>0</v>
      </c>
      <c r="M2393" s="227">
        <v>0</v>
      </c>
      <c r="N2393" s="227">
        <v>48.718000000000004</v>
      </c>
      <c r="O2393" s="57">
        <v>55.545000000000002</v>
      </c>
      <c r="P2393" s="57"/>
      <c r="Q2393" s="36">
        <f t="shared" si="1197"/>
        <v>104.26300000000001</v>
      </c>
      <c r="R2393" s="225"/>
    </row>
    <row r="2394" spans="1:18" s="5" customFormat="1" ht="25.5">
      <c r="A2394" s="497"/>
      <c r="B2394" s="516"/>
      <c r="C2394" s="524"/>
      <c r="D2394" s="518"/>
      <c r="E2394" s="480"/>
      <c r="F2394" s="480"/>
      <c r="G2394" s="480"/>
      <c r="H2394" s="480"/>
      <c r="I2394" s="226" t="s">
        <v>490</v>
      </c>
      <c r="J2394" s="497"/>
      <c r="K2394" s="62" t="s">
        <v>127</v>
      </c>
      <c r="L2394" s="227">
        <v>0</v>
      </c>
      <c r="M2394" s="227">
        <v>0</v>
      </c>
      <c r="N2394" s="227">
        <v>6.0259999999999998</v>
      </c>
      <c r="O2394" s="57">
        <v>0</v>
      </c>
      <c r="P2394" s="57"/>
      <c r="Q2394" s="36">
        <f t="shared" si="1197"/>
        <v>6.0259999999999998</v>
      </c>
      <c r="R2394" s="225"/>
    </row>
    <row r="2395" spans="1:18" s="5" customFormat="1" ht="25.5">
      <c r="A2395" s="497"/>
      <c r="B2395" s="516"/>
      <c r="C2395" s="524"/>
      <c r="D2395" s="518"/>
      <c r="E2395" s="480"/>
      <c r="F2395" s="480"/>
      <c r="G2395" s="480"/>
      <c r="H2395" s="480"/>
      <c r="I2395" s="34" t="s">
        <v>122</v>
      </c>
      <c r="J2395" s="497"/>
      <c r="K2395" s="63" t="s">
        <v>44</v>
      </c>
      <c r="L2395" s="68">
        <f>L2396</f>
        <v>0</v>
      </c>
      <c r="M2395" s="68">
        <f t="shared" ref="M2395:O2395" si="1223">M2396</f>
        <v>0</v>
      </c>
      <c r="N2395" s="68">
        <f t="shared" si="1223"/>
        <v>2.5070000000000001</v>
      </c>
      <c r="O2395" s="68">
        <f t="shared" si="1223"/>
        <v>21.672000000000001</v>
      </c>
      <c r="P2395" s="68"/>
      <c r="Q2395" s="36">
        <f t="shared" si="1197"/>
        <v>24.179000000000002</v>
      </c>
      <c r="R2395" s="225"/>
    </row>
    <row r="2396" spans="1:18" s="5" customFormat="1">
      <c r="A2396" s="497"/>
      <c r="B2396" s="516"/>
      <c r="C2396" s="524"/>
      <c r="D2396" s="518"/>
      <c r="E2396" s="480"/>
      <c r="F2396" s="480"/>
      <c r="G2396" s="480"/>
      <c r="H2396" s="480"/>
      <c r="I2396" s="46" t="s">
        <v>16</v>
      </c>
      <c r="J2396" s="497"/>
      <c r="K2396" s="62" t="s">
        <v>12</v>
      </c>
      <c r="L2396" s="227">
        <v>0</v>
      </c>
      <c r="M2396" s="227">
        <v>0</v>
      </c>
      <c r="N2396" s="227">
        <v>2.5070000000000001</v>
      </c>
      <c r="O2396" s="57">
        <v>21.672000000000001</v>
      </c>
      <c r="P2396" s="57"/>
      <c r="Q2396" s="36">
        <f t="shared" si="1197"/>
        <v>24.179000000000002</v>
      </c>
      <c r="R2396" s="225"/>
    </row>
    <row r="2397" spans="1:18" s="5" customFormat="1" ht="25.5">
      <c r="A2397" s="497"/>
      <c r="B2397" s="516"/>
      <c r="C2397" s="524"/>
      <c r="D2397" s="518"/>
      <c r="E2397" s="480"/>
      <c r="F2397" s="480"/>
      <c r="G2397" s="480"/>
      <c r="H2397" s="480"/>
      <c r="I2397" s="34" t="s">
        <v>123</v>
      </c>
      <c r="J2397" s="497"/>
      <c r="K2397" s="63" t="s">
        <v>40</v>
      </c>
      <c r="L2397" s="68">
        <f>L2398</f>
        <v>0</v>
      </c>
      <c r="M2397" s="68">
        <f t="shared" ref="M2397:O2397" si="1224">M2398</f>
        <v>0</v>
      </c>
      <c r="N2397" s="68">
        <f t="shared" si="1224"/>
        <v>0.85</v>
      </c>
      <c r="O2397" s="68">
        <f t="shared" si="1224"/>
        <v>1</v>
      </c>
      <c r="P2397" s="68"/>
      <c r="Q2397" s="36">
        <f t="shared" si="1197"/>
        <v>1.85</v>
      </c>
      <c r="R2397" s="225"/>
    </row>
    <row r="2398" spans="1:18" s="5" customFormat="1">
      <c r="A2398" s="497"/>
      <c r="B2398" s="516"/>
      <c r="C2398" s="524"/>
      <c r="D2398" s="518"/>
      <c r="E2398" s="480"/>
      <c r="F2398" s="480"/>
      <c r="G2398" s="480"/>
      <c r="H2398" s="480"/>
      <c r="I2398" s="46" t="s">
        <v>16</v>
      </c>
      <c r="J2398" s="497"/>
      <c r="K2398" s="62" t="s">
        <v>12</v>
      </c>
      <c r="L2398" s="227">
        <v>0</v>
      </c>
      <c r="M2398" s="227">
        <v>0</v>
      </c>
      <c r="N2398" s="227">
        <v>0.85</v>
      </c>
      <c r="O2398" s="57">
        <v>1</v>
      </c>
      <c r="P2398" s="57"/>
      <c r="Q2398" s="36">
        <f t="shared" ref="Q2398:Q2561" si="1225">L2398+M2398+N2398+O2398</f>
        <v>1.85</v>
      </c>
      <c r="R2398" s="225"/>
    </row>
    <row r="2399" spans="1:18" s="5" customFormat="1" ht="25.5">
      <c r="A2399" s="497"/>
      <c r="B2399" s="516"/>
      <c r="C2399" s="524"/>
      <c r="D2399" s="518"/>
      <c r="E2399" s="480"/>
      <c r="F2399" s="480"/>
      <c r="G2399" s="480"/>
      <c r="H2399" s="480"/>
      <c r="I2399" s="34" t="s">
        <v>124</v>
      </c>
      <c r="J2399" s="497"/>
      <c r="K2399" s="63" t="s">
        <v>11</v>
      </c>
      <c r="L2399" s="68">
        <f>L2400+L2401</f>
        <v>0</v>
      </c>
      <c r="M2399" s="68">
        <f t="shared" ref="M2399:O2399" si="1226">M2400+M2401</f>
        <v>0</v>
      </c>
      <c r="N2399" s="68">
        <f t="shared" si="1226"/>
        <v>4.6669999999999998</v>
      </c>
      <c r="O2399" s="68">
        <f t="shared" si="1226"/>
        <v>101.595</v>
      </c>
      <c r="P2399" s="68"/>
      <c r="Q2399" s="36">
        <f t="shared" si="1225"/>
        <v>106.262</v>
      </c>
      <c r="R2399" s="225"/>
    </row>
    <row r="2400" spans="1:18" s="5" customFormat="1">
      <c r="A2400" s="497"/>
      <c r="B2400" s="516"/>
      <c r="C2400" s="524"/>
      <c r="D2400" s="518"/>
      <c r="E2400" s="480"/>
      <c r="F2400" s="480"/>
      <c r="G2400" s="480"/>
      <c r="H2400" s="480"/>
      <c r="I2400" s="46" t="s">
        <v>16</v>
      </c>
      <c r="J2400" s="497"/>
      <c r="K2400" s="62" t="s">
        <v>12</v>
      </c>
      <c r="L2400" s="227">
        <v>0</v>
      </c>
      <c r="M2400" s="227">
        <v>0</v>
      </c>
      <c r="N2400" s="227">
        <v>1.5</v>
      </c>
      <c r="O2400" s="57">
        <v>87.986999999999995</v>
      </c>
      <c r="P2400" s="57"/>
      <c r="Q2400" s="36">
        <f t="shared" si="1225"/>
        <v>89.486999999999995</v>
      </c>
      <c r="R2400" s="225"/>
    </row>
    <row r="2401" spans="1:18" s="5" customFormat="1" ht="25.5">
      <c r="A2401" s="497"/>
      <c r="B2401" s="516"/>
      <c r="C2401" s="524"/>
      <c r="D2401" s="518"/>
      <c r="E2401" s="480"/>
      <c r="F2401" s="480"/>
      <c r="G2401" s="480"/>
      <c r="H2401" s="480"/>
      <c r="I2401" s="226" t="s">
        <v>490</v>
      </c>
      <c r="J2401" s="497"/>
      <c r="K2401" s="62" t="s">
        <v>127</v>
      </c>
      <c r="L2401" s="227">
        <v>0</v>
      </c>
      <c r="M2401" s="227">
        <v>0</v>
      </c>
      <c r="N2401" s="227">
        <v>3.1669999999999998</v>
      </c>
      <c r="O2401" s="57">
        <v>13.608000000000001</v>
      </c>
      <c r="P2401" s="57"/>
      <c r="Q2401" s="36">
        <f t="shared" si="1225"/>
        <v>16.774999999999999</v>
      </c>
      <c r="R2401" s="225"/>
    </row>
    <row r="2402" spans="1:18" s="5" customFormat="1" ht="51">
      <c r="A2402" s="497"/>
      <c r="B2402" s="516"/>
      <c r="C2402" s="524"/>
      <c r="D2402" s="518"/>
      <c r="E2402" s="480"/>
      <c r="F2402" s="480"/>
      <c r="G2402" s="480"/>
      <c r="H2402" s="480"/>
      <c r="I2402" s="232" t="s">
        <v>125</v>
      </c>
      <c r="J2402" s="497"/>
      <c r="K2402" s="63" t="s">
        <v>45</v>
      </c>
      <c r="L2402" s="36">
        <f>L2403+L2404</f>
        <v>0</v>
      </c>
      <c r="M2402" s="36">
        <f>M2403+M2404</f>
        <v>0</v>
      </c>
      <c r="N2402" s="36">
        <f t="shared" ref="N2402:O2402" si="1227">N2403+N2404</f>
        <v>0</v>
      </c>
      <c r="O2402" s="36">
        <f t="shared" si="1227"/>
        <v>11.6</v>
      </c>
      <c r="P2402" s="36"/>
      <c r="Q2402" s="36">
        <f t="shared" si="1225"/>
        <v>11.6</v>
      </c>
      <c r="R2402" s="225"/>
    </row>
    <row r="2403" spans="1:18" s="5" customFormat="1">
      <c r="A2403" s="497"/>
      <c r="B2403" s="516"/>
      <c r="C2403" s="524"/>
      <c r="D2403" s="518"/>
      <c r="E2403" s="480"/>
      <c r="F2403" s="480"/>
      <c r="G2403" s="480"/>
      <c r="H2403" s="480"/>
      <c r="I2403" s="46" t="s">
        <v>16</v>
      </c>
      <c r="J2403" s="497"/>
      <c r="K2403" s="62" t="s">
        <v>12</v>
      </c>
      <c r="L2403" s="227">
        <v>0</v>
      </c>
      <c r="M2403" s="227">
        <v>0</v>
      </c>
      <c r="N2403" s="227">
        <v>0</v>
      </c>
      <c r="O2403" s="57">
        <v>9.6</v>
      </c>
      <c r="P2403" s="57"/>
      <c r="Q2403" s="36">
        <f t="shared" si="1225"/>
        <v>9.6</v>
      </c>
      <c r="R2403" s="225"/>
    </row>
    <row r="2404" spans="1:18" s="5" customFormat="1" ht="25.5">
      <c r="A2404" s="497"/>
      <c r="B2404" s="516"/>
      <c r="C2404" s="524"/>
      <c r="D2404" s="518"/>
      <c r="E2404" s="480"/>
      <c r="F2404" s="480"/>
      <c r="G2404" s="480"/>
      <c r="H2404" s="480"/>
      <c r="I2404" s="226" t="s">
        <v>490</v>
      </c>
      <c r="J2404" s="497"/>
      <c r="K2404" s="62" t="s">
        <v>127</v>
      </c>
      <c r="L2404" s="227">
        <v>0</v>
      </c>
      <c r="M2404" s="227">
        <v>0</v>
      </c>
      <c r="N2404" s="227">
        <v>0</v>
      </c>
      <c r="O2404" s="57">
        <v>2</v>
      </c>
      <c r="P2404" s="57"/>
      <c r="Q2404" s="36">
        <f t="shared" si="1225"/>
        <v>2</v>
      </c>
      <c r="R2404" s="225"/>
    </row>
    <row r="2405" spans="1:18" s="5" customFormat="1" ht="25.5">
      <c r="A2405" s="497"/>
      <c r="B2405" s="516"/>
      <c r="C2405" s="524"/>
      <c r="D2405" s="518"/>
      <c r="E2405" s="480"/>
      <c r="F2405" s="480"/>
      <c r="G2405" s="480"/>
      <c r="H2405" s="480"/>
      <c r="I2405" s="34" t="s">
        <v>25</v>
      </c>
      <c r="J2405" s="497"/>
      <c r="K2405" s="63" t="s">
        <v>47</v>
      </c>
      <c r="L2405" s="68">
        <f>L2406+L2407</f>
        <v>0</v>
      </c>
      <c r="M2405" s="68">
        <f>M2406+M2407</f>
        <v>0</v>
      </c>
      <c r="N2405" s="68">
        <f t="shared" ref="N2405:O2405" si="1228">N2406+N2407</f>
        <v>2.5779999999999998</v>
      </c>
      <c r="O2405" s="68">
        <f t="shared" si="1228"/>
        <v>9.8889999999999993</v>
      </c>
      <c r="P2405" s="68"/>
      <c r="Q2405" s="36">
        <f t="shared" si="1225"/>
        <v>12.466999999999999</v>
      </c>
      <c r="R2405" s="225"/>
    </row>
    <row r="2406" spans="1:18" s="5" customFormat="1">
      <c r="A2406" s="497"/>
      <c r="B2406" s="516"/>
      <c r="C2406" s="524"/>
      <c r="D2406" s="518"/>
      <c r="E2406" s="480"/>
      <c r="F2406" s="480"/>
      <c r="G2406" s="480"/>
      <c r="H2406" s="480"/>
      <c r="I2406" s="46" t="s">
        <v>16</v>
      </c>
      <c r="J2406" s="497"/>
      <c r="K2406" s="62" t="s">
        <v>12</v>
      </c>
      <c r="L2406" s="227">
        <v>0</v>
      </c>
      <c r="M2406" s="227">
        <v>0</v>
      </c>
      <c r="N2406" s="227">
        <v>2.2789999999999999</v>
      </c>
      <c r="O2406" s="227">
        <v>9.8889999999999993</v>
      </c>
      <c r="P2406" s="227"/>
      <c r="Q2406" s="36">
        <f t="shared" si="1225"/>
        <v>12.167999999999999</v>
      </c>
      <c r="R2406" s="225"/>
    </row>
    <row r="2407" spans="1:18" s="5" customFormat="1" ht="25.5">
      <c r="A2407" s="497"/>
      <c r="B2407" s="516"/>
      <c r="C2407" s="524"/>
      <c r="D2407" s="518"/>
      <c r="E2407" s="480"/>
      <c r="F2407" s="480"/>
      <c r="G2407" s="480"/>
      <c r="H2407" s="480"/>
      <c r="I2407" s="226" t="s">
        <v>490</v>
      </c>
      <c r="J2407" s="497"/>
      <c r="K2407" s="62" t="s">
        <v>127</v>
      </c>
      <c r="L2407" s="227">
        <v>0</v>
      </c>
      <c r="M2407" s="227">
        <v>0</v>
      </c>
      <c r="N2407" s="227">
        <v>0.29899999999999999</v>
      </c>
      <c r="O2407" s="227">
        <v>0</v>
      </c>
      <c r="P2407" s="227"/>
      <c r="Q2407" s="36">
        <f t="shared" si="1225"/>
        <v>0.29899999999999999</v>
      </c>
      <c r="R2407" s="225"/>
    </row>
    <row r="2408" spans="1:18" s="5" customFormat="1" ht="38.25">
      <c r="A2408" s="497"/>
      <c r="B2408" s="516"/>
      <c r="C2408" s="524"/>
      <c r="D2408" s="518"/>
      <c r="E2408" s="480"/>
      <c r="F2408" s="480"/>
      <c r="G2408" s="480"/>
      <c r="H2408" s="480"/>
      <c r="I2408" s="38" t="s">
        <v>584</v>
      </c>
      <c r="J2408" s="497"/>
      <c r="K2408" s="51" t="s">
        <v>66</v>
      </c>
      <c r="L2408" s="68">
        <f>L2409</f>
        <v>0</v>
      </c>
      <c r="M2408" s="68">
        <f t="shared" ref="M2408:O2408" si="1229">M2409</f>
        <v>0</v>
      </c>
      <c r="N2408" s="68">
        <f t="shared" si="1229"/>
        <v>0.65600000000000003</v>
      </c>
      <c r="O2408" s="68">
        <f t="shared" si="1229"/>
        <v>0</v>
      </c>
      <c r="P2408" s="68"/>
      <c r="Q2408" s="36">
        <f t="shared" si="1225"/>
        <v>0.65600000000000003</v>
      </c>
      <c r="R2408" s="225"/>
    </row>
    <row r="2409" spans="1:18" s="5" customFormat="1">
      <c r="A2409" s="497"/>
      <c r="B2409" s="516"/>
      <c r="C2409" s="524"/>
      <c r="D2409" s="518"/>
      <c r="E2409" s="480"/>
      <c r="F2409" s="480"/>
      <c r="G2409" s="480"/>
      <c r="H2409" s="480"/>
      <c r="I2409" s="46" t="s">
        <v>16</v>
      </c>
      <c r="J2409" s="497"/>
      <c r="K2409" s="62" t="s">
        <v>12</v>
      </c>
      <c r="L2409" s="227">
        <v>0</v>
      </c>
      <c r="M2409" s="227">
        <v>0</v>
      </c>
      <c r="N2409" s="227">
        <v>0.65600000000000003</v>
      </c>
      <c r="O2409" s="227">
        <v>0</v>
      </c>
      <c r="P2409" s="227"/>
      <c r="Q2409" s="36">
        <f t="shared" si="1225"/>
        <v>0.65600000000000003</v>
      </c>
      <c r="R2409" s="225"/>
    </row>
    <row r="2410" spans="1:18" s="5" customFormat="1">
      <c r="A2410" s="497">
        <v>6</v>
      </c>
      <c r="B2410" s="516" t="s">
        <v>587</v>
      </c>
      <c r="C2410" s="524"/>
      <c r="D2410" s="518"/>
      <c r="E2410" s="480"/>
      <c r="F2410" s="480"/>
      <c r="G2410" s="480"/>
      <c r="H2410" s="480"/>
      <c r="I2410" s="43" t="s">
        <v>13</v>
      </c>
      <c r="J2410" s="497">
        <v>124</v>
      </c>
      <c r="K2410" s="286"/>
      <c r="L2410" s="248">
        <f>L2411+L2415+L2418+L2420+L2423+L2425+L2428</f>
        <v>0</v>
      </c>
      <c r="M2410" s="248">
        <f t="shared" ref="M2410:O2410" si="1230">M2411+M2415+M2418+M2420+M2423+M2425+M2428</f>
        <v>0</v>
      </c>
      <c r="N2410" s="248">
        <f t="shared" si="1230"/>
        <v>76.168000000000006</v>
      </c>
      <c r="O2410" s="248">
        <f t="shared" si="1230"/>
        <v>108.03300000000002</v>
      </c>
      <c r="P2410" s="248"/>
      <c r="Q2410" s="15">
        <f t="shared" si="1225"/>
        <v>184.20100000000002</v>
      </c>
      <c r="R2410" s="115"/>
    </row>
    <row r="2411" spans="1:18" s="5" customFormat="1" ht="51">
      <c r="A2411" s="497"/>
      <c r="B2411" s="516"/>
      <c r="C2411" s="524"/>
      <c r="D2411" s="518"/>
      <c r="E2411" s="480"/>
      <c r="F2411" s="480"/>
      <c r="G2411" s="480"/>
      <c r="H2411" s="480"/>
      <c r="I2411" s="34" t="s">
        <v>121</v>
      </c>
      <c r="J2411" s="497"/>
      <c r="K2411" s="63" t="s">
        <v>10</v>
      </c>
      <c r="L2411" s="68">
        <f>L2412+L2413+L2414</f>
        <v>0</v>
      </c>
      <c r="M2411" s="68">
        <f t="shared" ref="M2411:O2411" si="1231">M2412+M2413+M2414</f>
        <v>0</v>
      </c>
      <c r="N2411" s="68">
        <f t="shared" si="1231"/>
        <v>39.158000000000001</v>
      </c>
      <c r="O2411" s="68">
        <f t="shared" si="1231"/>
        <v>41.28</v>
      </c>
      <c r="P2411" s="68"/>
      <c r="Q2411" s="36">
        <f t="shared" si="1225"/>
        <v>80.438000000000002</v>
      </c>
      <c r="R2411" s="225"/>
    </row>
    <row r="2412" spans="1:18" s="5" customFormat="1" ht="25.5">
      <c r="A2412" s="497"/>
      <c r="B2412" s="516"/>
      <c r="C2412" s="524"/>
      <c r="D2412" s="518"/>
      <c r="E2412" s="480"/>
      <c r="F2412" s="480"/>
      <c r="G2412" s="480"/>
      <c r="H2412" s="480"/>
      <c r="I2412" s="46" t="s">
        <v>114</v>
      </c>
      <c r="J2412" s="497"/>
      <c r="K2412" s="62" t="s">
        <v>11</v>
      </c>
      <c r="L2412" s="227">
        <v>0</v>
      </c>
      <c r="M2412" s="227">
        <v>0</v>
      </c>
      <c r="N2412" s="227">
        <v>0</v>
      </c>
      <c r="O2412" s="227">
        <v>1.7000000000000001E-2</v>
      </c>
      <c r="P2412" s="227"/>
      <c r="Q2412" s="36">
        <f t="shared" si="1225"/>
        <v>1.7000000000000001E-2</v>
      </c>
      <c r="R2412" s="225"/>
    </row>
    <row r="2413" spans="1:18" s="5" customFormat="1">
      <c r="A2413" s="497"/>
      <c r="B2413" s="516"/>
      <c r="C2413" s="524"/>
      <c r="D2413" s="518"/>
      <c r="E2413" s="480"/>
      <c r="F2413" s="480"/>
      <c r="G2413" s="480"/>
      <c r="H2413" s="480"/>
      <c r="I2413" s="46" t="s">
        <v>16</v>
      </c>
      <c r="J2413" s="497"/>
      <c r="K2413" s="62" t="s">
        <v>12</v>
      </c>
      <c r="L2413" s="227">
        <v>0</v>
      </c>
      <c r="M2413" s="227">
        <v>0</v>
      </c>
      <c r="N2413" s="227">
        <v>35.963999999999999</v>
      </c>
      <c r="O2413" s="227">
        <v>41.262999999999998</v>
      </c>
      <c r="P2413" s="227"/>
      <c r="Q2413" s="36">
        <f t="shared" si="1225"/>
        <v>77.227000000000004</v>
      </c>
      <c r="R2413" s="225"/>
    </row>
    <row r="2414" spans="1:18" s="5" customFormat="1" ht="25.5">
      <c r="A2414" s="497"/>
      <c r="B2414" s="516"/>
      <c r="C2414" s="524"/>
      <c r="D2414" s="518"/>
      <c r="E2414" s="480"/>
      <c r="F2414" s="480"/>
      <c r="G2414" s="480"/>
      <c r="H2414" s="480"/>
      <c r="I2414" s="226" t="s">
        <v>490</v>
      </c>
      <c r="J2414" s="497"/>
      <c r="K2414" s="62" t="s">
        <v>127</v>
      </c>
      <c r="L2414" s="227">
        <v>0</v>
      </c>
      <c r="M2414" s="227">
        <v>0</v>
      </c>
      <c r="N2414" s="227">
        <v>3.194</v>
      </c>
      <c r="O2414" s="227">
        <v>0</v>
      </c>
      <c r="P2414" s="227"/>
      <c r="Q2414" s="36">
        <f t="shared" si="1225"/>
        <v>3.194</v>
      </c>
      <c r="R2414" s="225"/>
    </row>
    <row r="2415" spans="1:18" s="5" customFormat="1" ht="25.5">
      <c r="A2415" s="497"/>
      <c r="B2415" s="516"/>
      <c r="C2415" s="524"/>
      <c r="D2415" s="518"/>
      <c r="E2415" s="480"/>
      <c r="F2415" s="480"/>
      <c r="G2415" s="480"/>
      <c r="H2415" s="480"/>
      <c r="I2415" s="34" t="s">
        <v>122</v>
      </c>
      <c r="J2415" s="497"/>
      <c r="K2415" s="63" t="s">
        <v>44</v>
      </c>
      <c r="L2415" s="68">
        <f>L2416+L2417</f>
        <v>0</v>
      </c>
      <c r="M2415" s="68">
        <f t="shared" ref="M2415:O2415" si="1232">M2416+M2417</f>
        <v>0</v>
      </c>
      <c r="N2415" s="68">
        <f t="shared" si="1232"/>
        <v>11.754000000000001</v>
      </c>
      <c r="O2415" s="68">
        <f t="shared" si="1232"/>
        <v>26.192</v>
      </c>
      <c r="P2415" s="68"/>
      <c r="Q2415" s="36">
        <f t="shared" si="1225"/>
        <v>37.945999999999998</v>
      </c>
      <c r="R2415" s="225"/>
    </row>
    <row r="2416" spans="1:18" s="5" customFormat="1">
      <c r="A2416" s="497"/>
      <c r="B2416" s="516"/>
      <c r="C2416" s="524"/>
      <c r="D2416" s="518"/>
      <c r="E2416" s="480"/>
      <c r="F2416" s="480"/>
      <c r="G2416" s="480"/>
      <c r="H2416" s="480"/>
      <c r="I2416" s="46" t="s">
        <v>16</v>
      </c>
      <c r="J2416" s="497"/>
      <c r="K2416" s="62" t="s">
        <v>12</v>
      </c>
      <c r="L2416" s="227">
        <v>0</v>
      </c>
      <c r="M2416" s="227">
        <v>0</v>
      </c>
      <c r="N2416" s="227">
        <v>2.0750000000000002</v>
      </c>
      <c r="O2416" s="227">
        <v>15.75</v>
      </c>
      <c r="P2416" s="227"/>
      <c r="Q2416" s="36">
        <f t="shared" si="1225"/>
        <v>17.824999999999999</v>
      </c>
      <c r="R2416" s="225"/>
    </row>
    <row r="2417" spans="1:18" s="5" customFormat="1" ht="25.5">
      <c r="A2417" s="497"/>
      <c r="B2417" s="516"/>
      <c r="C2417" s="524"/>
      <c r="D2417" s="518"/>
      <c r="E2417" s="480"/>
      <c r="F2417" s="480"/>
      <c r="G2417" s="480"/>
      <c r="H2417" s="480"/>
      <c r="I2417" s="226" t="s">
        <v>490</v>
      </c>
      <c r="J2417" s="497"/>
      <c r="K2417" s="62" t="s">
        <v>127</v>
      </c>
      <c r="L2417" s="227">
        <v>0</v>
      </c>
      <c r="M2417" s="227">
        <v>0</v>
      </c>
      <c r="N2417" s="227">
        <v>9.6790000000000003</v>
      </c>
      <c r="O2417" s="227">
        <v>10.442</v>
      </c>
      <c r="P2417" s="227"/>
      <c r="Q2417" s="36">
        <f t="shared" si="1225"/>
        <v>20.121000000000002</v>
      </c>
      <c r="R2417" s="225"/>
    </row>
    <row r="2418" spans="1:18" s="5" customFormat="1" ht="25.5">
      <c r="A2418" s="497"/>
      <c r="B2418" s="516"/>
      <c r="C2418" s="524"/>
      <c r="D2418" s="518"/>
      <c r="E2418" s="480"/>
      <c r="F2418" s="480"/>
      <c r="G2418" s="480"/>
      <c r="H2418" s="480"/>
      <c r="I2418" s="34" t="s">
        <v>123</v>
      </c>
      <c r="J2418" s="497"/>
      <c r="K2418" s="63" t="s">
        <v>40</v>
      </c>
      <c r="L2418" s="68">
        <f>L2419</f>
        <v>0</v>
      </c>
      <c r="M2418" s="68">
        <f t="shared" ref="M2418:O2418" si="1233">M2419</f>
        <v>0</v>
      </c>
      <c r="N2418" s="68">
        <f t="shared" si="1233"/>
        <v>1.359</v>
      </c>
      <c r="O2418" s="68">
        <f t="shared" si="1233"/>
        <v>1.643</v>
      </c>
      <c r="P2418" s="68"/>
      <c r="Q2418" s="36">
        <f t="shared" si="1225"/>
        <v>3.0019999999999998</v>
      </c>
      <c r="R2418" s="225"/>
    </row>
    <row r="2419" spans="1:18" s="5" customFormat="1">
      <c r="A2419" s="497"/>
      <c r="B2419" s="516"/>
      <c r="C2419" s="524"/>
      <c r="D2419" s="518"/>
      <c r="E2419" s="480"/>
      <c r="F2419" s="480"/>
      <c r="G2419" s="480"/>
      <c r="H2419" s="480"/>
      <c r="I2419" s="46" t="s">
        <v>16</v>
      </c>
      <c r="J2419" s="497"/>
      <c r="K2419" s="62" t="s">
        <v>12</v>
      </c>
      <c r="L2419" s="35">
        <v>0</v>
      </c>
      <c r="M2419" s="227">
        <v>0</v>
      </c>
      <c r="N2419" s="227">
        <v>1.359</v>
      </c>
      <c r="O2419" s="227">
        <v>1.643</v>
      </c>
      <c r="P2419" s="227"/>
      <c r="Q2419" s="36">
        <f t="shared" si="1225"/>
        <v>3.0019999999999998</v>
      </c>
      <c r="R2419" s="225"/>
    </row>
    <row r="2420" spans="1:18" s="5" customFormat="1" ht="25.5">
      <c r="A2420" s="497"/>
      <c r="B2420" s="516"/>
      <c r="C2420" s="524"/>
      <c r="D2420" s="518"/>
      <c r="E2420" s="480"/>
      <c r="F2420" s="480"/>
      <c r="G2420" s="480"/>
      <c r="H2420" s="480"/>
      <c r="I2420" s="34" t="s">
        <v>124</v>
      </c>
      <c r="J2420" s="497"/>
      <c r="K2420" s="63" t="s">
        <v>11</v>
      </c>
      <c r="L2420" s="68">
        <f>L2421+L2422</f>
        <v>0</v>
      </c>
      <c r="M2420" s="68">
        <f t="shared" ref="M2420:O2420" si="1234">M2421+M2422</f>
        <v>0</v>
      </c>
      <c r="N2420" s="68">
        <f t="shared" si="1234"/>
        <v>21.12</v>
      </c>
      <c r="O2420" s="68">
        <f t="shared" si="1234"/>
        <v>33.822000000000003</v>
      </c>
      <c r="P2420" s="68"/>
      <c r="Q2420" s="36">
        <f t="shared" si="1225"/>
        <v>54.942000000000007</v>
      </c>
      <c r="R2420" s="225"/>
    </row>
    <row r="2421" spans="1:18" s="5" customFormat="1">
      <c r="A2421" s="497"/>
      <c r="B2421" s="516"/>
      <c r="C2421" s="524"/>
      <c r="D2421" s="518"/>
      <c r="E2421" s="480"/>
      <c r="F2421" s="480"/>
      <c r="G2421" s="480"/>
      <c r="H2421" s="480"/>
      <c r="I2421" s="46" t="s">
        <v>16</v>
      </c>
      <c r="J2421" s="497"/>
      <c r="K2421" s="62" t="s">
        <v>12</v>
      </c>
      <c r="L2421" s="227">
        <v>0</v>
      </c>
      <c r="M2421" s="227">
        <v>0</v>
      </c>
      <c r="N2421" s="227">
        <v>3.12</v>
      </c>
      <c r="O2421" s="227">
        <v>6.8280000000000003</v>
      </c>
      <c r="P2421" s="227"/>
      <c r="Q2421" s="36">
        <f t="shared" si="1225"/>
        <v>9.9480000000000004</v>
      </c>
      <c r="R2421" s="225"/>
    </row>
    <row r="2422" spans="1:18" s="5" customFormat="1" ht="25.5">
      <c r="A2422" s="497"/>
      <c r="B2422" s="516"/>
      <c r="C2422" s="524"/>
      <c r="D2422" s="518"/>
      <c r="E2422" s="480"/>
      <c r="F2422" s="480"/>
      <c r="G2422" s="480"/>
      <c r="H2422" s="480"/>
      <c r="I2422" s="226" t="s">
        <v>490</v>
      </c>
      <c r="J2422" s="497"/>
      <c r="K2422" s="62" t="s">
        <v>127</v>
      </c>
      <c r="L2422" s="227">
        <v>0</v>
      </c>
      <c r="M2422" s="227">
        <v>0</v>
      </c>
      <c r="N2422" s="227">
        <v>18</v>
      </c>
      <c r="O2422" s="227">
        <v>26.994</v>
      </c>
      <c r="P2422" s="227"/>
      <c r="Q2422" s="36">
        <f t="shared" si="1225"/>
        <v>44.994</v>
      </c>
      <c r="R2422" s="225"/>
    </row>
    <row r="2423" spans="1:18" s="5" customFormat="1" ht="51">
      <c r="A2423" s="497"/>
      <c r="B2423" s="516"/>
      <c r="C2423" s="524"/>
      <c r="D2423" s="518"/>
      <c r="E2423" s="480"/>
      <c r="F2423" s="480"/>
      <c r="G2423" s="480"/>
      <c r="H2423" s="480"/>
      <c r="I2423" s="232" t="s">
        <v>125</v>
      </c>
      <c r="J2423" s="497"/>
      <c r="K2423" s="63" t="s">
        <v>45</v>
      </c>
      <c r="L2423" s="36">
        <f>L2424</f>
        <v>0</v>
      </c>
      <c r="M2423" s="36">
        <f t="shared" ref="M2423:O2423" si="1235">M2424</f>
        <v>0</v>
      </c>
      <c r="N2423" s="36">
        <f t="shared" si="1235"/>
        <v>0</v>
      </c>
      <c r="O2423" s="36">
        <f t="shared" si="1235"/>
        <v>2</v>
      </c>
      <c r="P2423" s="36"/>
      <c r="Q2423" s="36">
        <f t="shared" si="1225"/>
        <v>2</v>
      </c>
      <c r="R2423" s="225"/>
    </row>
    <row r="2424" spans="1:18" s="5" customFormat="1" ht="25.5">
      <c r="A2424" s="497"/>
      <c r="B2424" s="516"/>
      <c r="C2424" s="524"/>
      <c r="D2424" s="518"/>
      <c r="E2424" s="480"/>
      <c r="F2424" s="480"/>
      <c r="G2424" s="480"/>
      <c r="H2424" s="480"/>
      <c r="I2424" s="226" t="s">
        <v>490</v>
      </c>
      <c r="J2424" s="497"/>
      <c r="K2424" s="62" t="s">
        <v>127</v>
      </c>
      <c r="L2424" s="227">
        <v>0</v>
      </c>
      <c r="M2424" s="227">
        <v>0</v>
      </c>
      <c r="N2424" s="227">
        <v>0</v>
      </c>
      <c r="O2424" s="227">
        <v>2</v>
      </c>
      <c r="P2424" s="227"/>
      <c r="Q2424" s="36">
        <f t="shared" si="1225"/>
        <v>2</v>
      </c>
      <c r="R2424" s="225"/>
    </row>
    <row r="2425" spans="1:18" s="5" customFormat="1" ht="25.5">
      <c r="A2425" s="497"/>
      <c r="B2425" s="516"/>
      <c r="C2425" s="524"/>
      <c r="D2425" s="518"/>
      <c r="E2425" s="480"/>
      <c r="F2425" s="480"/>
      <c r="G2425" s="480"/>
      <c r="H2425" s="480"/>
      <c r="I2425" s="34" t="s">
        <v>25</v>
      </c>
      <c r="J2425" s="497"/>
      <c r="K2425" s="63" t="s">
        <v>47</v>
      </c>
      <c r="L2425" s="68">
        <f>L2426+L2427</f>
        <v>0</v>
      </c>
      <c r="M2425" s="68">
        <f t="shared" ref="M2425:O2425" si="1236">M2426+M2427</f>
        <v>0</v>
      </c>
      <c r="N2425" s="68">
        <f t="shared" si="1236"/>
        <v>2.2360000000000002</v>
      </c>
      <c r="O2425" s="68">
        <f t="shared" si="1236"/>
        <v>3.0960000000000001</v>
      </c>
      <c r="P2425" s="68"/>
      <c r="Q2425" s="36">
        <f t="shared" si="1225"/>
        <v>5.3320000000000007</v>
      </c>
      <c r="R2425" s="225"/>
    </row>
    <row r="2426" spans="1:18" s="5" customFormat="1">
      <c r="A2426" s="497"/>
      <c r="B2426" s="516"/>
      <c r="C2426" s="524"/>
      <c r="D2426" s="518"/>
      <c r="E2426" s="480"/>
      <c r="F2426" s="480"/>
      <c r="G2426" s="480"/>
      <c r="H2426" s="480"/>
      <c r="I2426" s="46" t="s">
        <v>16</v>
      </c>
      <c r="J2426" s="497"/>
      <c r="K2426" s="62" t="s">
        <v>12</v>
      </c>
      <c r="L2426" s="35">
        <v>0</v>
      </c>
      <c r="M2426" s="35">
        <v>0</v>
      </c>
      <c r="N2426" s="227">
        <v>1.8680000000000001</v>
      </c>
      <c r="O2426" s="227">
        <v>3.0960000000000001</v>
      </c>
      <c r="P2426" s="227"/>
      <c r="Q2426" s="36">
        <f t="shared" si="1225"/>
        <v>4.9640000000000004</v>
      </c>
      <c r="R2426" s="225"/>
    </row>
    <row r="2427" spans="1:18" s="5" customFormat="1" ht="25.5">
      <c r="A2427" s="497"/>
      <c r="B2427" s="516"/>
      <c r="C2427" s="524"/>
      <c r="D2427" s="518"/>
      <c r="E2427" s="480"/>
      <c r="F2427" s="480"/>
      <c r="G2427" s="480"/>
      <c r="H2427" s="480"/>
      <c r="I2427" s="226" t="s">
        <v>490</v>
      </c>
      <c r="J2427" s="497"/>
      <c r="K2427" s="62" t="s">
        <v>127</v>
      </c>
      <c r="L2427" s="35">
        <v>0</v>
      </c>
      <c r="M2427" s="35">
        <v>0</v>
      </c>
      <c r="N2427" s="227">
        <v>0.36799999999999999</v>
      </c>
      <c r="O2427" s="227">
        <v>0</v>
      </c>
      <c r="P2427" s="227"/>
      <c r="Q2427" s="36">
        <f t="shared" si="1225"/>
        <v>0.36799999999999999</v>
      </c>
      <c r="R2427" s="225"/>
    </row>
    <row r="2428" spans="1:18" s="5" customFormat="1" ht="38.25">
      <c r="A2428" s="497"/>
      <c r="B2428" s="516"/>
      <c r="C2428" s="524"/>
      <c r="D2428" s="518"/>
      <c r="E2428" s="480"/>
      <c r="F2428" s="480"/>
      <c r="G2428" s="480"/>
      <c r="H2428" s="480"/>
      <c r="I2428" s="38" t="s">
        <v>584</v>
      </c>
      <c r="J2428" s="497"/>
      <c r="K2428" s="63" t="s">
        <v>66</v>
      </c>
      <c r="L2428" s="68">
        <f>L2429</f>
        <v>0</v>
      </c>
      <c r="M2428" s="68">
        <f t="shared" ref="M2428:O2428" si="1237">M2429</f>
        <v>0</v>
      </c>
      <c r="N2428" s="68">
        <f t="shared" si="1237"/>
        <v>0.54100000000000004</v>
      </c>
      <c r="O2428" s="68">
        <f t="shared" si="1237"/>
        <v>0</v>
      </c>
      <c r="P2428" s="68"/>
      <c r="Q2428" s="36">
        <f t="shared" si="1225"/>
        <v>0.54100000000000004</v>
      </c>
      <c r="R2428" s="225"/>
    </row>
    <row r="2429" spans="1:18" s="5" customFormat="1">
      <c r="A2429" s="497"/>
      <c r="B2429" s="516"/>
      <c r="C2429" s="524"/>
      <c r="D2429" s="518"/>
      <c r="E2429" s="480"/>
      <c r="F2429" s="480"/>
      <c r="G2429" s="480"/>
      <c r="H2429" s="480"/>
      <c r="I2429" s="46" t="s">
        <v>16</v>
      </c>
      <c r="J2429" s="497"/>
      <c r="K2429" s="62" t="s">
        <v>12</v>
      </c>
      <c r="L2429" s="35">
        <v>0</v>
      </c>
      <c r="M2429" s="227">
        <v>0</v>
      </c>
      <c r="N2429" s="227">
        <v>0.54100000000000004</v>
      </c>
      <c r="O2429" s="227">
        <v>0</v>
      </c>
      <c r="P2429" s="227"/>
      <c r="Q2429" s="36">
        <f t="shared" si="1225"/>
        <v>0.54100000000000004</v>
      </c>
      <c r="R2429" s="225"/>
    </row>
    <row r="2430" spans="1:18" s="5" customFormat="1">
      <c r="A2430" s="495">
        <v>7</v>
      </c>
      <c r="B2430" s="479" t="s">
        <v>603</v>
      </c>
      <c r="C2430" s="524"/>
      <c r="D2430" s="518"/>
      <c r="E2430" s="480"/>
      <c r="F2430" s="480"/>
      <c r="G2430" s="480"/>
      <c r="H2430" s="480"/>
      <c r="I2430" s="43" t="s">
        <v>13</v>
      </c>
      <c r="J2430" s="495">
        <v>124</v>
      </c>
      <c r="K2430" s="10"/>
      <c r="L2430" s="15">
        <f>L2431+L2435+L2438+L2440+L2443+L2445+L2448</f>
        <v>0</v>
      </c>
      <c r="M2430" s="15">
        <f t="shared" ref="M2430:O2430" si="1238">M2431+M2435+M2438+M2440+M2443+M2445+M2448</f>
        <v>0</v>
      </c>
      <c r="N2430" s="15">
        <f t="shared" si="1238"/>
        <v>72.290000000000006</v>
      </c>
      <c r="O2430" s="15">
        <f t="shared" si="1238"/>
        <v>91.257000000000005</v>
      </c>
      <c r="P2430" s="15"/>
      <c r="Q2430" s="15">
        <f t="shared" si="1225"/>
        <v>163.54700000000003</v>
      </c>
      <c r="R2430" s="225"/>
    </row>
    <row r="2431" spans="1:18" s="5" customFormat="1" ht="51">
      <c r="A2431" s="496"/>
      <c r="B2431" s="480"/>
      <c r="C2431" s="524"/>
      <c r="D2431" s="518"/>
      <c r="E2431" s="480"/>
      <c r="F2431" s="480"/>
      <c r="G2431" s="480"/>
      <c r="H2431" s="480"/>
      <c r="I2431" s="34" t="s">
        <v>121</v>
      </c>
      <c r="J2431" s="496"/>
      <c r="K2431" s="51" t="s">
        <v>10</v>
      </c>
      <c r="L2431" s="36">
        <f>L2432+L2433+L2434</f>
        <v>0</v>
      </c>
      <c r="M2431" s="36">
        <f t="shared" ref="M2431:O2431" si="1239">M2432+M2433+M2434</f>
        <v>0</v>
      </c>
      <c r="N2431" s="36">
        <f t="shared" si="1239"/>
        <v>48.18</v>
      </c>
      <c r="O2431" s="36">
        <f t="shared" si="1239"/>
        <v>50.870999999999995</v>
      </c>
      <c r="P2431" s="36"/>
      <c r="Q2431" s="36">
        <f t="shared" si="1225"/>
        <v>99.050999999999988</v>
      </c>
      <c r="R2431" s="230"/>
    </row>
    <row r="2432" spans="1:18" s="5" customFormat="1" ht="25.5">
      <c r="A2432" s="496"/>
      <c r="B2432" s="480"/>
      <c r="C2432" s="524"/>
      <c r="D2432" s="518"/>
      <c r="E2432" s="480"/>
      <c r="F2432" s="480"/>
      <c r="G2432" s="480"/>
      <c r="H2432" s="480"/>
      <c r="I2432" s="40" t="s">
        <v>23</v>
      </c>
      <c r="J2432" s="496"/>
      <c r="K2432" s="61" t="s">
        <v>11</v>
      </c>
      <c r="L2432" s="35">
        <v>0</v>
      </c>
      <c r="M2432" s="35">
        <v>0</v>
      </c>
      <c r="N2432" s="227">
        <v>0</v>
      </c>
      <c r="O2432" s="227">
        <v>9.6000000000000002E-2</v>
      </c>
      <c r="P2432" s="227"/>
      <c r="Q2432" s="36">
        <f t="shared" si="1225"/>
        <v>9.6000000000000002E-2</v>
      </c>
      <c r="R2432" s="225"/>
    </row>
    <row r="2433" spans="1:18" s="5" customFormat="1">
      <c r="A2433" s="496"/>
      <c r="B2433" s="480"/>
      <c r="C2433" s="524"/>
      <c r="D2433" s="518"/>
      <c r="E2433" s="480"/>
      <c r="F2433" s="480"/>
      <c r="G2433" s="480"/>
      <c r="H2433" s="480"/>
      <c r="I2433" s="40" t="s">
        <v>16</v>
      </c>
      <c r="J2433" s="496"/>
      <c r="K2433" s="61" t="s">
        <v>12</v>
      </c>
      <c r="L2433" s="35">
        <v>0</v>
      </c>
      <c r="M2433" s="35">
        <v>0</v>
      </c>
      <c r="N2433" s="227">
        <v>43.82</v>
      </c>
      <c r="O2433" s="227">
        <v>50.774999999999999</v>
      </c>
      <c r="P2433" s="227"/>
      <c r="Q2433" s="36">
        <f t="shared" si="1225"/>
        <v>94.594999999999999</v>
      </c>
      <c r="R2433" s="225"/>
    </row>
    <row r="2434" spans="1:18" s="5" customFormat="1" ht="25.5">
      <c r="A2434" s="496"/>
      <c r="B2434" s="480"/>
      <c r="C2434" s="524"/>
      <c r="D2434" s="518"/>
      <c r="E2434" s="480"/>
      <c r="F2434" s="480"/>
      <c r="G2434" s="480"/>
      <c r="H2434" s="480"/>
      <c r="I2434" s="226" t="s">
        <v>490</v>
      </c>
      <c r="J2434" s="496"/>
      <c r="K2434" s="61" t="s">
        <v>127</v>
      </c>
      <c r="L2434" s="35">
        <v>0</v>
      </c>
      <c r="M2434" s="35">
        <v>0</v>
      </c>
      <c r="N2434" s="35">
        <v>4.3600000000000003</v>
      </c>
      <c r="O2434" s="35">
        <v>0</v>
      </c>
      <c r="P2434" s="35"/>
      <c r="Q2434" s="36">
        <f t="shared" si="1225"/>
        <v>4.3600000000000003</v>
      </c>
      <c r="R2434" s="225"/>
    </row>
    <row r="2435" spans="1:18" s="5" customFormat="1" ht="25.5">
      <c r="A2435" s="496"/>
      <c r="B2435" s="480"/>
      <c r="C2435" s="524"/>
      <c r="D2435" s="518"/>
      <c r="E2435" s="480"/>
      <c r="F2435" s="480"/>
      <c r="G2435" s="480"/>
      <c r="H2435" s="480"/>
      <c r="I2435" s="34" t="s">
        <v>122</v>
      </c>
      <c r="J2435" s="496"/>
      <c r="K2435" s="51" t="s">
        <v>44</v>
      </c>
      <c r="L2435" s="68">
        <f>L2436+L2437</f>
        <v>0</v>
      </c>
      <c r="M2435" s="68">
        <f t="shared" ref="M2435:O2435" si="1240">M2436+M2437</f>
        <v>0</v>
      </c>
      <c r="N2435" s="68">
        <f t="shared" si="1240"/>
        <v>6.9270000000000005</v>
      </c>
      <c r="O2435" s="68">
        <f t="shared" si="1240"/>
        <v>2.3889999999999998</v>
      </c>
      <c r="P2435" s="68"/>
      <c r="Q2435" s="36">
        <f t="shared" si="1225"/>
        <v>9.3160000000000007</v>
      </c>
      <c r="R2435" s="230"/>
    </row>
    <row r="2436" spans="1:18" s="5" customFormat="1">
      <c r="A2436" s="496"/>
      <c r="B2436" s="480"/>
      <c r="C2436" s="524"/>
      <c r="D2436" s="518"/>
      <c r="E2436" s="480"/>
      <c r="F2436" s="480"/>
      <c r="G2436" s="480"/>
      <c r="H2436" s="480"/>
      <c r="I2436" s="40" t="s">
        <v>604</v>
      </c>
      <c r="J2436" s="496"/>
      <c r="K2436" s="61" t="s">
        <v>12</v>
      </c>
      <c r="L2436" s="35">
        <v>0</v>
      </c>
      <c r="M2436" s="35">
        <v>0</v>
      </c>
      <c r="N2436" s="35">
        <v>0.216</v>
      </c>
      <c r="O2436" s="35">
        <v>2.3889999999999998</v>
      </c>
      <c r="P2436" s="35"/>
      <c r="Q2436" s="36">
        <f t="shared" si="1225"/>
        <v>2.605</v>
      </c>
      <c r="R2436" s="225"/>
    </row>
    <row r="2437" spans="1:18" s="5" customFormat="1" ht="25.5">
      <c r="A2437" s="496"/>
      <c r="B2437" s="480"/>
      <c r="C2437" s="524"/>
      <c r="D2437" s="518"/>
      <c r="E2437" s="480"/>
      <c r="F2437" s="480"/>
      <c r="G2437" s="480"/>
      <c r="H2437" s="480"/>
      <c r="I2437" s="226" t="s">
        <v>490</v>
      </c>
      <c r="J2437" s="496"/>
      <c r="K2437" s="61" t="s">
        <v>127</v>
      </c>
      <c r="L2437" s="35">
        <v>0</v>
      </c>
      <c r="M2437" s="35">
        <v>0</v>
      </c>
      <c r="N2437" s="227">
        <v>6.7110000000000003</v>
      </c>
      <c r="O2437" s="227">
        <v>0</v>
      </c>
      <c r="P2437" s="227"/>
      <c r="Q2437" s="36">
        <f t="shared" si="1225"/>
        <v>6.7110000000000003</v>
      </c>
      <c r="R2437" s="225"/>
    </row>
    <row r="2438" spans="1:18" s="5" customFormat="1" ht="25.5">
      <c r="A2438" s="496"/>
      <c r="B2438" s="480"/>
      <c r="C2438" s="524"/>
      <c r="D2438" s="518"/>
      <c r="E2438" s="480"/>
      <c r="F2438" s="480"/>
      <c r="G2438" s="480"/>
      <c r="H2438" s="480"/>
      <c r="I2438" s="34" t="s">
        <v>123</v>
      </c>
      <c r="J2438" s="496"/>
      <c r="K2438" s="51" t="s">
        <v>40</v>
      </c>
      <c r="L2438" s="36">
        <f>L2439</f>
        <v>0</v>
      </c>
      <c r="M2438" s="36">
        <f t="shared" ref="M2438:O2438" si="1241">M2439</f>
        <v>0</v>
      </c>
      <c r="N2438" s="36">
        <f t="shared" si="1241"/>
        <v>0.75800000000000001</v>
      </c>
      <c r="O2438" s="36">
        <f t="shared" si="1241"/>
        <v>1.6870000000000001</v>
      </c>
      <c r="P2438" s="36"/>
      <c r="Q2438" s="36">
        <f t="shared" si="1225"/>
        <v>2.4450000000000003</v>
      </c>
      <c r="R2438" s="225"/>
    </row>
    <row r="2439" spans="1:18" s="5" customFormat="1">
      <c r="A2439" s="496"/>
      <c r="B2439" s="480"/>
      <c r="C2439" s="524"/>
      <c r="D2439" s="518"/>
      <c r="E2439" s="480"/>
      <c r="F2439" s="480"/>
      <c r="G2439" s="480"/>
      <c r="H2439" s="480"/>
      <c r="I2439" s="40" t="s">
        <v>604</v>
      </c>
      <c r="J2439" s="496"/>
      <c r="K2439" s="61" t="s">
        <v>12</v>
      </c>
      <c r="L2439" s="35">
        <v>0</v>
      </c>
      <c r="M2439" s="35">
        <v>0</v>
      </c>
      <c r="N2439" s="35">
        <v>0.75800000000000001</v>
      </c>
      <c r="O2439" s="35">
        <v>1.6870000000000001</v>
      </c>
      <c r="P2439" s="35"/>
      <c r="Q2439" s="36">
        <f t="shared" si="1225"/>
        <v>2.4450000000000003</v>
      </c>
      <c r="R2439" s="230"/>
    </row>
    <row r="2440" spans="1:18" s="5" customFormat="1" ht="25.5">
      <c r="A2440" s="496"/>
      <c r="B2440" s="480"/>
      <c r="C2440" s="524"/>
      <c r="D2440" s="518"/>
      <c r="E2440" s="480"/>
      <c r="F2440" s="480"/>
      <c r="G2440" s="480"/>
      <c r="H2440" s="480"/>
      <c r="I2440" s="34" t="s">
        <v>124</v>
      </c>
      <c r="J2440" s="496"/>
      <c r="K2440" s="51" t="s">
        <v>11</v>
      </c>
      <c r="L2440" s="36">
        <f>L2441+L2442</f>
        <v>0</v>
      </c>
      <c r="M2440" s="36">
        <f t="shared" ref="M2440:O2440" si="1242">M2441+M2442</f>
        <v>0</v>
      </c>
      <c r="N2440" s="36">
        <f t="shared" si="1242"/>
        <v>7.5209999999999999</v>
      </c>
      <c r="O2440" s="36">
        <f t="shared" si="1242"/>
        <v>29.004999999999999</v>
      </c>
      <c r="P2440" s="36"/>
      <c r="Q2440" s="36">
        <f t="shared" si="1225"/>
        <v>36.525999999999996</v>
      </c>
      <c r="R2440" s="225"/>
    </row>
    <row r="2441" spans="1:18" s="5" customFormat="1">
      <c r="A2441" s="496"/>
      <c r="B2441" s="480"/>
      <c r="C2441" s="524"/>
      <c r="D2441" s="518"/>
      <c r="E2441" s="480"/>
      <c r="F2441" s="480"/>
      <c r="G2441" s="480"/>
      <c r="H2441" s="480"/>
      <c r="I2441" s="40" t="s">
        <v>604</v>
      </c>
      <c r="J2441" s="496"/>
      <c r="K2441" s="61" t="s">
        <v>12</v>
      </c>
      <c r="L2441" s="35">
        <v>0</v>
      </c>
      <c r="M2441" s="35">
        <v>0</v>
      </c>
      <c r="N2441" s="35">
        <v>3.923</v>
      </c>
      <c r="O2441" s="35">
        <v>14.741</v>
      </c>
      <c r="P2441" s="35"/>
      <c r="Q2441" s="36">
        <f t="shared" si="1225"/>
        <v>18.664000000000001</v>
      </c>
      <c r="R2441" s="225"/>
    </row>
    <row r="2442" spans="1:18" s="5" customFormat="1" ht="25.5">
      <c r="A2442" s="496"/>
      <c r="B2442" s="480"/>
      <c r="C2442" s="524"/>
      <c r="D2442" s="518"/>
      <c r="E2442" s="480"/>
      <c r="F2442" s="480"/>
      <c r="G2442" s="480"/>
      <c r="H2442" s="480"/>
      <c r="I2442" s="226" t="s">
        <v>490</v>
      </c>
      <c r="J2442" s="496"/>
      <c r="K2442" s="61" t="s">
        <v>127</v>
      </c>
      <c r="L2442" s="35">
        <v>0</v>
      </c>
      <c r="M2442" s="35">
        <v>0</v>
      </c>
      <c r="N2442" s="35">
        <v>3.5979999999999999</v>
      </c>
      <c r="O2442" s="35">
        <v>14.263999999999999</v>
      </c>
      <c r="P2442" s="35"/>
      <c r="Q2442" s="36">
        <f t="shared" si="1225"/>
        <v>17.861999999999998</v>
      </c>
      <c r="R2442" s="225"/>
    </row>
    <row r="2443" spans="1:18" s="5" customFormat="1" ht="51">
      <c r="A2443" s="496"/>
      <c r="B2443" s="480"/>
      <c r="C2443" s="524"/>
      <c r="D2443" s="518"/>
      <c r="E2443" s="480"/>
      <c r="F2443" s="480"/>
      <c r="G2443" s="480"/>
      <c r="H2443" s="480"/>
      <c r="I2443" s="232" t="s">
        <v>125</v>
      </c>
      <c r="J2443" s="496"/>
      <c r="K2443" s="51" t="s">
        <v>45</v>
      </c>
      <c r="L2443" s="36">
        <f>L2444</f>
        <v>0</v>
      </c>
      <c r="M2443" s="36">
        <f t="shared" ref="M2443:O2443" si="1243">M2444</f>
        <v>0</v>
      </c>
      <c r="N2443" s="36">
        <f t="shared" si="1243"/>
        <v>0</v>
      </c>
      <c r="O2443" s="36">
        <f t="shared" si="1243"/>
        <v>6</v>
      </c>
      <c r="P2443" s="36"/>
      <c r="Q2443" s="36">
        <f t="shared" si="1225"/>
        <v>6</v>
      </c>
      <c r="R2443" s="225"/>
    </row>
    <row r="2444" spans="1:18" s="5" customFormat="1" ht="25.5">
      <c r="A2444" s="496"/>
      <c r="B2444" s="480"/>
      <c r="C2444" s="524"/>
      <c r="D2444" s="518"/>
      <c r="E2444" s="480"/>
      <c r="F2444" s="480"/>
      <c r="G2444" s="480"/>
      <c r="H2444" s="480"/>
      <c r="I2444" s="226" t="s">
        <v>490</v>
      </c>
      <c r="J2444" s="496"/>
      <c r="K2444" s="61" t="s">
        <v>127</v>
      </c>
      <c r="L2444" s="35">
        <v>0</v>
      </c>
      <c r="M2444" s="35">
        <v>0</v>
      </c>
      <c r="N2444" s="35">
        <v>0</v>
      </c>
      <c r="O2444" s="35">
        <v>6</v>
      </c>
      <c r="P2444" s="35"/>
      <c r="Q2444" s="36">
        <f t="shared" si="1225"/>
        <v>6</v>
      </c>
      <c r="R2444" s="225"/>
    </row>
    <row r="2445" spans="1:18" s="5" customFormat="1" ht="25.5">
      <c r="A2445" s="496"/>
      <c r="B2445" s="480"/>
      <c r="C2445" s="524"/>
      <c r="D2445" s="518"/>
      <c r="E2445" s="480"/>
      <c r="F2445" s="480"/>
      <c r="G2445" s="480"/>
      <c r="H2445" s="480"/>
      <c r="I2445" s="34" t="s">
        <v>25</v>
      </c>
      <c r="J2445" s="496"/>
      <c r="K2445" s="51" t="s">
        <v>47</v>
      </c>
      <c r="L2445" s="36">
        <f>L2447+L2446</f>
        <v>0</v>
      </c>
      <c r="M2445" s="36">
        <f t="shared" ref="M2445:O2445" si="1244">M2447+M2446</f>
        <v>0</v>
      </c>
      <c r="N2445" s="36">
        <f t="shared" si="1244"/>
        <v>8.0030000000000001</v>
      </c>
      <c r="O2445" s="36">
        <f t="shared" si="1244"/>
        <v>1.3049999999999999</v>
      </c>
      <c r="P2445" s="36"/>
      <c r="Q2445" s="36">
        <f t="shared" si="1225"/>
        <v>9.3079999999999998</v>
      </c>
      <c r="R2445" s="225"/>
    </row>
    <row r="2446" spans="1:18" s="5" customFormat="1">
      <c r="A2446" s="496"/>
      <c r="B2446" s="480"/>
      <c r="C2446" s="524"/>
      <c r="D2446" s="518"/>
      <c r="E2446" s="480"/>
      <c r="F2446" s="480"/>
      <c r="G2446" s="480"/>
      <c r="H2446" s="480"/>
      <c r="I2446" s="40" t="s">
        <v>604</v>
      </c>
      <c r="J2446" s="496"/>
      <c r="K2446" s="61" t="s">
        <v>12</v>
      </c>
      <c r="L2446" s="35">
        <v>0</v>
      </c>
      <c r="M2446" s="35">
        <v>0</v>
      </c>
      <c r="N2446" s="35">
        <v>2.1869999999999998</v>
      </c>
      <c r="O2446" s="35">
        <v>1.3049999999999999</v>
      </c>
      <c r="P2446" s="35"/>
      <c r="Q2446" s="36">
        <f t="shared" si="1225"/>
        <v>3.492</v>
      </c>
      <c r="R2446" s="225"/>
    </row>
    <row r="2447" spans="1:18" s="5" customFormat="1" ht="25.5">
      <c r="A2447" s="496"/>
      <c r="B2447" s="480"/>
      <c r="C2447" s="524"/>
      <c r="D2447" s="518"/>
      <c r="E2447" s="480"/>
      <c r="F2447" s="480"/>
      <c r="G2447" s="480"/>
      <c r="H2447" s="480"/>
      <c r="I2447" s="226" t="s">
        <v>490</v>
      </c>
      <c r="J2447" s="496"/>
      <c r="K2447" s="61" t="s">
        <v>127</v>
      </c>
      <c r="L2447" s="35">
        <v>0</v>
      </c>
      <c r="M2447" s="35">
        <v>0</v>
      </c>
      <c r="N2447" s="35">
        <v>5.8159999999999998</v>
      </c>
      <c r="O2447" s="35">
        <v>0</v>
      </c>
      <c r="P2447" s="35"/>
      <c r="Q2447" s="36">
        <f t="shared" si="1225"/>
        <v>5.8159999999999998</v>
      </c>
      <c r="R2447" s="225"/>
    </row>
    <row r="2448" spans="1:18" s="5" customFormat="1" ht="38.25">
      <c r="A2448" s="496"/>
      <c r="B2448" s="480"/>
      <c r="C2448" s="524"/>
      <c r="D2448" s="518"/>
      <c r="E2448" s="480"/>
      <c r="F2448" s="480"/>
      <c r="G2448" s="480"/>
      <c r="H2448" s="480"/>
      <c r="I2448" s="38" t="s">
        <v>584</v>
      </c>
      <c r="J2448" s="496"/>
      <c r="K2448" s="280" t="s">
        <v>66</v>
      </c>
      <c r="L2448" s="49">
        <f>L2449</f>
        <v>0</v>
      </c>
      <c r="M2448" s="49">
        <f t="shared" ref="M2448:O2448" si="1245">M2449</f>
        <v>0</v>
      </c>
      <c r="N2448" s="49">
        <f t="shared" si="1245"/>
        <v>0.90100000000000002</v>
      </c>
      <c r="O2448" s="49">
        <f t="shared" si="1245"/>
        <v>0</v>
      </c>
      <c r="P2448" s="436"/>
      <c r="Q2448" s="36">
        <f t="shared" si="1225"/>
        <v>0.90100000000000002</v>
      </c>
      <c r="R2448" s="225"/>
    </row>
    <row r="2449" spans="1:18" s="5" customFormat="1">
      <c r="A2449" s="498"/>
      <c r="B2449" s="481"/>
      <c r="C2449" s="524"/>
      <c r="D2449" s="518"/>
      <c r="E2449" s="480"/>
      <c r="F2449" s="480"/>
      <c r="G2449" s="480"/>
      <c r="H2449" s="480"/>
      <c r="I2449" s="40" t="s">
        <v>604</v>
      </c>
      <c r="J2449" s="498"/>
      <c r="K2449" s="61" t="s">
        <v>12</v>
      </c>
      <c r="L2449" s="35">
        <v>0</v>
      </c>
      <c r="M2449" s="35">
        <v>0</v>
      </c>
      <c r="N2449" s="35">
        <v>0.90100000000000002</v>
      </c>
      <c r="O2449" s="35">
        <v>0</v>
      </c>
      <c r="P2449" s="35"/>
      <c r="Q2449" s="36">
        <f t="shared" si="1225"/>
        <v>0.90100000000000002</v>
      </c>
      <c r="R2449" s="225"/>
    </row>
    <row r="2450" spans="1:18" s="5" customFormat="1">
      <c r="A2450" s="495">
        <v>8</v>
      </c>
      <c r="B2450" s="479" t="s">
        <v>605</v>
      </c>
      <c r="C2450" s="524"/>
      <c r="D2450" s="518"/>
      <c r="E2450" s="480"/>
      <c r="F2450" s="480"/>
      <c r="G2450" s="480"/>
      <c r="H2450" s="480"/>
      <c r="I2450" s="43" t="s">
        <v>13</v>
      </c>
      <c r="J2450" s="495">
        <v>124</v>
      </c>
      <c r="K2450" s="10"/>
      <c r="L2450" s="15">
        <f>L2451+L2455+L2458+L2460+L2463+L2465+L2467</f>
        <v>0</v>
      </c>
      <c r="M2450" s="15">
        <f>M2451+M2455+M2458+M2460+M2463+M2465+M2467</f>
        <v>0</v>
      </c>
      <c r="N2450" s="15">
        <f>N2451+N2455+N2458+N2460+N2463+N2465+N2467</f>
        <v>71.474000000000004</v>
      </c>
      <c r="O2450" s="15">
        <f>O2451+O2455+O2458+O2460+O2463+O2465+O2467</f>
        <v>79.355000000000004</v>
      </c>
      <c r="P2450" s="15"/>
      <c r="Q2450" s="15">
        <f t="shared" si="1225"/>
        <v>150.82900000000001</v>
      </c>
      <c r="R2450" s="115"/>
    </row>
    <row r="2451" spans="1:18" s="5" customFormat="1" ht="51">
      <c r="A2451" s="496"/>
      <c r="B2451" s="480"/>
      <c r="C2451" s="524"/>
      <c r="D2451" s="518"/>
      <c r="E2451" s="480"/>
      <c r="F2451" s="480"/>
      <c r="G2451" s="480"/>
      <c r="H2451" s="480"/>
      <c r="I2451" s="34" t="s">
        <v>121</v>
      </c>
      <c r="J2451" s="496"/>
      <c r="K2451" s="51" t="s">
        <v>10</v>
      </c>
      <c r="L2451" s="68">
        <f>L2452+L2453+L2454</f>
        <v>0</v>
      </c>
      <c r="M2451" s="68">
        <f t="shared" ref="M2451:O2451" si="1246">M2452+M2453+M2454</f>
        <v>0</v>
      </c>
      <c r="N2451" s="68">
        <f t="shared" si="1246"/>
        <v>42.462000000000003</v>
      </c>
      <c r="O2451" s="68">
        <f t="shared" si="1246"/>
        <v>44.854999999999997</v>
      </c>
      <c r="P2451" s="68"/>
      <c r="Q2451" s="36">
        <f t="shared" si="1225"/>
        <v>87.317000000000007</v>
      </c>
      <c r="R2451" s="230"/>
    </row>
    <row r="2452" spans="1:18" s="5" customFormat="1" ht="25.5">
      <c r="A2452" s="496"/>
      <c r="B2452" s="480"/>
      <c r="C2452" s="524"/>
      <c r="D2452" s="518"/>
      <c r="E2452" s="480"/>
      <c r="F2452" s="480"/>
      <c r="G2452" s="480"/>
      <c r="H2452" s="480"/>
      <c r="I2452" s="40" t="s">
        <v>23</v>
      </c>
      <c r="J2452" s="496"/>
      <c r="K2452" s="61" t="s">
        <v>11</v>
      </c>
      <c r="L2452" s="35">
        <v>0</v>
      </c>
      <c r="M2452" s="35">
        <v>0</v>
      </c>
      <c r="N2452" s="35">
        <v>0</v>
      </c>
      <c r="O2452" s="35">
        <v>0.104</v>
      </c>
      <c r="P2452" s="35"/>
      <c r="Q2452" s="36">
        <f t="shared" ref="Q2452" si="1247">L2452+M2452+N2452+O2452</f>
        <v>0.104</v>
      </c>
      <c r="R2452" s="230"/>
    </row>
    <row r="2453" spans="1:18" s="5" customFormat="1">
      <c r="A2453" s="496"/>
      <c r="B2453" s="480"/>
      <c r="C2453" s="524"/>
      <c r="D2453" s="518"/>
      <c r="E2453" s="480"/>
      <c r="F2453" s="480"/>
      <c r="G2453" s="480"/>
      <c r="H2453" s="480"/>
      <c r="I2453" s="40" t="s">
        <v>604</v>
      </c>
      <c r="J2453" s="496"/>
      <c r="K2453" s="61" t="s">
        <v>12</v>
      </c>
      <c r="L2453" s="35">
        <v>0</v>
      </c>
      <c r="M2453" s="35">
        <v>0</v>
      </c>
      <c r="N2453" s="227">
        <v>37.798000000000002</v>
      </c>
      <c r="O2453" s="227">
        <v>44.750999999999998</v>
      </c>
      <c r="P2453" s="227"/>
      <c r="Q2453" s="36">
        <f t="shared" si="1225"/>
        <v>82.549000000000007</v>
      </c>
      <c r="R2453" s="225"/>
    </row>
    <row r="2454" spans="1:18" s="5" customFormat="1" ht="25.5">
      <c r="A2454" s="496"/>
      <c r="B2454" s="480"/>
      <c r="C2454" s="524"/>
      <c r="D2454" s="518"/>
      <c r="E2454" s="480"/>
      <c r="F2454" s="480"/>
      <c r="G2454" s="480"/>
      <c r="H2454" s="480"/>
      <c r="I2454" s="226" t="s">
        <v>490</v>
      </c>
      <c r="J2454" s="496"/>
      <c r="K2454" s="61" t="s">
        <v>127</v>
      </c>
      <c r="L2454" s="35">
        <v>0</v>
      </c>
      <c r="M2454" s="35">
        <v>0</v>
      </c>
      <c r="N2454" s="35">
        <v>4.6639999999999997</v>
      </c>
      <c r="O2454" s="36">
        <v>0</v>
      </c>
      <c r="P2454" s="36"/>
      <c r="Q2454" s="36">
        <f t="shared" si="1225"/>
        <v>4.6639999999999997</v>
      </c>
      <c r="R2454" s="230"/>
    </row>
    <row r="2455" spans="1:18" s="5" customFormat="1" ht="25.5">
      <c r="A2455" s="496"/>
      <c r="B2455" s="480"/>
      <c r="C2455" s="524"/>
      <c r="D2455" s="518"/>
      <c r="E2455" s="480"/>
      <c r="F2455" s="480"/>
      <c r="G2455" s="480"/>
      <c r="H2455" s="480"/>
      <c r="I2455" s="34" t="s">
        <v>122</v>
      </c>
      <c r="J2455" s="496"/>
      <c r="K2455" s="51" t="s">
        <v>44</v>
      </c>
      <c r="L2455" s="36">
        <f>L2456+L2457</f>
        <v>0</v>
      </c>
      <c r="M2455" s="36">
        <f t="shared" ref="M2455:O2455" si="1248">M2456+M2457</f>
        <v>0</v>
      </c>
      <c r="N2455" s="36">
        <f t="shared" si="1248"/>
        <v>18.8</v>
      </c>
      <c r="O2455" s="36">
        <f t="shared" si="1248"/>
        <v>16.515000000000001</v>
      </c>
      <c r="P2455" s="36"/>
      <c r="Q2455" s="36">
        <f t="shared" si="1225"/>
        <v>35.314999999999998</v>
      </c>
      <c r="R2455" s="225"/>
    </row>
    <row r="2456" spans="1:18" s="5" customFormat="1">
      <c r="A2456" s="496"/>
      <c r="B2456" s="480"/>
      <c r="C2456" s="524"/>
      <c r="D2456" s="518"/>
      <c r="E2456" s="480"/>
      <c r="F2456" s="480"/>
      <c r="G2456" s="480"/>
      <c r="H2456" s="480"/>
      <c r="I2456" s="40" t="s">
        <v>604</v>
      </c>
      <c r="J2456" s="496"/>
      <c r="K2456" s="61" t="s">
        <v>12</v>
      </c>
      <c r="L2456" s="35">
        <v>0</v>
      </c>
      <c r="M2456" s="35">
        <v>0</v>
      </c>
      <c r="N2456" s="35">
        <v>1.85</v>
      </c>
      <c r="O2456" s="35">
        <v>16.515000000000001</v>
      </c>
      <c r="P2456" s="35"/>
      <c r="Q2456" s="36">
        <f t="shared" si="1225"/>
        <v>18.365000000000002</v>
      </c>
      <c r="R2456" s="225"/>
    </row>
    <row r="2457" spans="1:18" s="5" customFormat="1" ht="25.5">
      <c r="A2457" s="496"/>
      <c r="B2457" s="480"/>
      <c r="C2457" s="524"/>
      <c r="D2457" s="518"/>
      <c r="E2457" s="480"/>
      <c r="F2457" s="480"/>
      <c r="G2457" s="480"/>
      <c r="H2457" s="480"/>
      <c r="I2457" s="226" t="s">
        <v>490</v>
      </c>
      <c r="J2457" s="496"/>
      <c r="K2457" s="61" t="s">
        <v>127</v>
      </c>
      <c r="L2457" s="35">
        <v>0</v>
      </c>
      <c r="M2457" s="35">
        <v>0</v>
      </c>
      <c r="N2457" s="35">
        <v>16.95</v>
      </c>
      <c r="O2457" s="35">
        <v>0</v>
      </c>
      <c r="P2457" s="35"/>
      <c r="Q2457" s="36">
        <f t="shared" si="1225"/>
        <v>16.95</v>
      </c>
      <c r="R2457" s="225"/>
    </row>
    <row r="2458" spans="1:18" s="5" customFormat="1" ht="25.5">
      <c r="A2458" s="496"/>
      <c r="B2458" s="480"/>
      <c r="C2458" s="524"/>
      <c r="D2458" s="518"/>
      <c r="E2458" s="480"/>
      <c r="F2458" s="480"/>
      <c r="G2458" s="480"/>
      <c r="H2458" s="480"/>
      <c r="I2458" s="34" t="s">
        <v>123</v>
      </c>
      <c r="J2458" s="496"/>
      <c r="K2458" s="51" t="s">
        <v>40</v>
      </c>
      <c r="L2458" s="68">
        <f>L2459</f>
        <v>0</v>
      </c>
      <c r="M2458" s="68">
        <f t="shared" ref="M2458:O2458" si="1249">M2459</f>
        <v>0</v>
      </c>
      <c r="N2458" s="68">
        <f t="shared" si="1249"/>
        <v>0.48799999999999999</v>
      </c>
      <c r="O2458" s="68">
        <f t="shared" si="1249"/>
        <v>1.22</v>
      </c>
      <c r="P2458" s="68"/>
      <c r="Q2458" s="36">
        <f t="shared" si="1225"/>
        <v>1.708</v>
      </c>
      <c r="R2458" s="230"/>
    </row>
    <row r="2459" spans="1:18" s="5" customFormat="1">
      <c r="A2459" s="496"/>
      <c r="B2459" s="480"/>
      <c r="C2459" s="524"/>
      <c r="D2459" s="518"/>
      <c r="E2459" s="480"/>
      <c r="F2459" s="480"/>
      <c r="G2459" s="480"/>
      <c r="H2459" s="480"/>
      <c r="I2459" s="40" t="s">
        <v>604</v>
      </c>
      <c r="J2459" s="496"/>
      <c r="K2459" s="61" t="s">
        <v>12</v>
      </c>
      <c r="L2459" s="35">
        <v>0</v>
      </c>
      <c r="M2459" s="35">
        <v>0</v>
      </c>
      <c r="N2459" s="35">
        <v>0.48799999999999999</v>
      </c>
      <c r="O2459" s="35">
        <v>1.22</v>
      </c>
      <c r="P2459" s="35"/>
      <c r="Q2459" s="36">
        <f t="shared" si="1225"/>
        <v>1.708</v>
      </c>
      <c r="R2459" s="225"/>
    </row>
    <row r="2460" spans="1:18" s="5" customFormat="1" ht="25.5">
      <c r="A2460" s="496"/>
      <c r="B2460" s="480"/>
      <c r="C2460" s="524"/>
      <c r="D2460" s="518"/>
      <c r="E2460" s="480"/>
      <c r="F2460" s="480"/>
      <c r="G2460" s="480"/>
      <c r="H2460" s="480"/>
      <c r="I2460" s="34" t="s">
        <v>124</v>
      </c>
      <c r="J2460" s="496"/>
      <c r="K2460" s="51" t="s">
        <v>11</v>
      </c>
      <c r="L2460" s="36">
        <f>L2461+L2462</f>
        <v>0</v>
      </c>
      <c r="M2460" s="36">
        <f t="shared" ref="M2460:O2460" si="1250">M2461+M2462</f>
        <v>0</v>
      </c>
      <c r="N2460" s="36">
        <f t="shared" si="1250"/>
        <v>7.4010000000000007</v>
      </c>
      <c r="O2460" s="36">
        <f t="shared" si="1250"/>
        <v>15.077</v>
      </c>
      <c r="P2460" s="36"/>
      <c r="Q2460" s="36">
        <f t="shared" si="1225"/>
        <v>22.478000000000002</v>
      </c>
      <c r="R2460" s="225"/>
    </row>
    <row r="2461" spans="1:18" s="5" customFormat="1">
      <c r="A2461" s="496"/>
      <c r="B2461" s="480"/>
      <c r="C2461" s="524"/>
      <c r="D2461" s="518"/>
      <c r="E2461" s="480"/>
      <c r="F2461" s="480"/>
      <c r="G2461" s="480"/>
      <c r="H2461" s="480"/>
      <c r="I2461" s="40" t="s">
        <v>604</v>
      </c>
      <c r="J2461" s="496"/>
      <c r="K2461" s="61" t="s">
        <v>12</v>
      </c>
      <c r="L2461" s="35">
        <v>0</v>
      </c>
      <c r="M2461" s="35">
        <v>0</v>
      </c>
      <c r="N2461" s="227">
        <v>1.53</v>
      </c>
      <c r="O2461" s="227">
        <v>11.17</v>
      </c>
      <c r="P2461" s="227"/>
      <c r="Q2461" s="36">
        <f t="shared" si="1225"/>
        <v>12.7</v>
      </c>
      <c r="R2461" s="230"/>
    </row>
    <row r="2462" spans="1:18" s="5" customFormat="1" ht="25.5">
      <c r="A2462" s="496"/>
      <c r="B2462" s="480"/>
      <c r="C2462" s="524"/>
      <c r="D2462" s="518"/>
      <c r="E2462" s="480"/>
      <c r="F2462" s="480"/>
      <c r="G2462" s="480"/>
      <c r="H2462" s="480"/>
      <c r="I2462" s="226" t="s">
        <v>490</v>
      </c>
      <c r="J2462" s="496"/>
      <c r="K2462" s="61" t="s">
        <v>127</v>
      </c>
      <c r="L2462" s="35">
        <v>0</v>
      </c>
      <c r="M2462" s="35">
        <v>0</v>
      </c>
      <c r="N2462" s="227">
        <v>5.8710000000000004</v>
      </c>
      <c r="O2462" s="227">
        <v>3.907</v>
      </c>
      <c r="P2462" s="227"/>
      <c r="Q2462" s="36">
        <f t="shared" si="1225"/>
        <v>9.7780000000000005</v>
      </c>
      <c r="R2462" s="230"/>
    </row>
    <row r="2463" spans="1:18" s="5" customFormat="1" ht="51">
      <c r="A2463" s="496"/>
      <c r="B2463" s="480"/>
      <c r="C2463" s="524"/>
      <c r="D2463" s="518"/>
      <c r="E2463" s="480"/>
      <c r="F2463" s="480"/>
      <c r="G2463" s="480"/>
      <c r="H2463" s="480"/>
      <c r="I2463" s="232" t="s">
        <v>125</v>
      </c>
      <c r="J2463" s="496"/>
      <c r="K2463" s="51" t="s">
        <v>45</v>
      </c>
      <c r="L2463" s="68">
        <f>L2464</f>
        <v>0</v>
      </c>
      <c r="M2463" s="68">
        <f t="shared" ref="M2463:O2463" si="1251">M2464</f>
        <v>0</v>
      </c>
      <c r="N2463" s="68">
        <f t="shared" si="1251"/>
        <v>0.26600000000000001</v>
      </c>
      <c r="O2463" s="68">
        <f t="shared" si="1251"/>
        <v>0</v>
      </c>
      <c r="P2463" s="68"/>
      <c r="Q2463" s="36">
        <f t="shared" si="1225"/>
        <v>0.26600000000000001</v>
      </c>
      <c r="R2463" s="230"/>
    </row>
    <row r="2464" spans="1:18" s="5" customFormat="1" ht="25.5">
      <c r="A2464" s="496"/>
      <c r="B2464" s="480"/>
      <c r="C2464" s="524"/>
      <c r="D2464" s="518"/>
      <c r="E2464" s="480"/>
      <c r="F2464" s="480"/>
      <c r="G2464" s="480"/>
      <c r="H2464" s="480"/>
      <c r="I2464" s="226" t="s">
        <v>490</v>
      </c>
      <c r="J2464" s="496"/>
      <c r="K2464" s="61" t="s">
        <v>127</v>
      </c>
      <c r="L2464" s="35">
        <v>0</v>
      </c>
      <c r="M2464" s="35">
        <v>0</v>
      </c>
      <c r="N2464" s="227">
        <v>0.26600000000000001</v>
      </c>
      <c r="O2464" s="68">
        <v>0</v>
      </c>
      <c r="P2464" s="68"/>
      <c r="Q2464" s="36">
        <f t="shared" si="1225"/>
        <v>0.26600000000000001</v>
      </c>
      <c r="R2464" s="230"/>
    </row>
    <row r="2465" spans="1:18" s="5" customFormat="1" ht="25.5">
      <c r="A2465" s="496"/>
      <c r="B2465" s="480"/>
      <c r="C2465" s="524"/>
      <c r="D2465" s="518"/>
      <c r="E2465" s="480"/>
      <c r="F2465" s="480"/>
      <c r="G2465" s="480"/>
      <c r="H2465" s="480"/>
      <c r="I2465" s="34" t="s">
        <v>25</v>
      </c>
      <c r="J2465" s="496"/>
      <c r="K2465" s="51" t="s">
        <v>47</v>
      </c>
      <c r="L2465" s="68">
        <f>L2466</f>
        <v>0</v>
      </c>
      <c r="M2465" s="68">
        <f t="shared" ref="M2465:O2465" si="1252">M2466</f>
        <v>0</v>
      </c>
      <c r="N2465" s="68">
        <f t="shared" si="1252"/>
        <v>0.754</v>
      </c>
      <c r="O2465" s="68">
        <f t="shared" si="1252"/>
        <v>1.6879999999999999</v>
      </c>
      <c r="P2465" s="68"/>
      <c r="Q2465" s="36">
        <f t="shared" si="1225"/>
        <v>2.4420000000000002</v>
      </c>
      <c r="R2465" s="230"/>
    </row>
    <row r="2466" spans="1:18" s="5" customFormat="1">
      <c r="A2466" s="496"/>
      <c r="B2466" s="480"/>
      <c r="C2466" s="524"/>
      <c r="D2466" s="518"/>
      <c r="E2466" s="480"/>
      <c r="F2466" s="480"/>
      <c r="G2466" s="480"/>
      <c r="H2466" s="480"/>
      <c r="I2466" s="40" t="s">
        <v>604</v>
      </c>
      <c r="J2466" s="496"/>
      <c r="K2466" s="61" t="s">
        <v>12</v>
      </c>
      <c r="L2466" s="35">
        <v>0</v>
      </c>
      <c r="M2466" s="35">
        <v>0</v>
      </c>
      <c r="N2466" s="227">
        <v>0.754</v>
      </c>
      <c r="O2466" s="227">
        <v>1.6879999999999999</v>
      </c>
      <c r="P2466" s="227"/>
      <c r="Q2466" s="36">
        <f t="shared" si="1225"/>
        <v>2.4420000000000002</v>
      </c>
      <c r="R2466" s="230"/>
    </row>
    <row r="2467" spans="1:18" s="5" customFormat="1" ht="38.25">
      <c r="A2467" s="496"/>
      <c r="B2467" s="480"/>
      <c r="C2467" s="524"/>
      <c r="D2467" s="518"/>
      <c r="E2467" s="480"/>
      <c r="F2467" s="480"/>
      <c r="G2467" s="480"/>
      <c r="H2467" s="480"/>
      <c r="I2467" s="38" t="s">
        <v>584</v>
      </c>
      <c r="J2467" s="496"/>
      <c r="K2467" s="280" t="s">
        <v>66</v>
      </c>
      <c r="L2467" s="68">
        <f>L2468</f>
        <v>0</v>
      </c>
      <c r="M2467" s="68">
        <f t="shared" ref="M2467:O2467" si="1253">M2468</f>
        <v>0</v>
      </c>
      <c r="N2467" s="68">
        <f t="shared" si="1253"/>
        <v>1.3029999999999999</v>
      </c>
      <c r="O2467" s="68">
        <f t="shared" si="1253"/>
        <v>0</v>
      </c>
      <c r="P2467" s="68"/>
      <c r="Q2467" s="36">
        <f t="shared" si="1225"/>
        <v>1.3029999999999999</v>
      </c>
      <c r="R2467" s="230"/>
    </row>
    <row r="2468" spans="1:18" s="5" customFormat="1">
      <c r="A2468" s="498"/>
      <c r="B2468" s="481"/>
      <c r="C2468" s="524"/>
      <c r="D2468" s="518"/>
      <c r="E2468" s="480"/>
      <c r="F2468" s="480"/>
      <c r="G2468" s="480"/>
      <c r="H2468" s="480"/>
      <c r="I2468" s="40" t="s">
        <v>604</v>
      </c>
      <c r="J2468" s="498"/>
      <c r="K2468" s="61" t="s">
        <v>12</v>
      </c>
      <c r="L2468" s="35">
        <v>0</v>
      </c>
      <c r="M2468" s="35">
        <v>0</v>
      </c>
      <c r="N2468" s="227">
        <v>1.3029999999999999</v>
      </c>
      <c r="O2468" s="227">
        <v>0</v>
      </c>
      <c r="P2468" s="227"/>
      <c r="Q2468" s="36">
        <f t="shared" si="1225"/>
        <v>1.3029999999999999</v>
      </c>
      <c r="R2468" s="225"/>
    </row>
    <row r="2469" spans="1:18" s="5" customFormat="1">
      <c r="A2469" s="495">
        <v>9</v>
      </c>
      <c r="B2469" s="479" t="s">
        <v>606</v>
      </c>
      <c r="C2469" s="524"/>
      <c r="D2469" s="518"/>
      <c r="E2469" s="480"/>
      <c r="F2469" s="480"/>
      <c r="G2469" s="480"/>
      <c r="H2469" s="480"/>
      <c r="I2469" s="43" t="s">
        <v>13</v>
      </c>
      <c r="J2469" s="495">
        <v>124</v>
      </c>
      <c r="K2469" s="10"/>
      <c r="L2469" s="15">
        <f>L2470+L2474+L2476+L2478+L2481+L2484</f>
        <v>0</v>
      </c>
      <c r="M2469" s="15">
        <f t="shared" ref="M2469:O2469" si="1254">M2470+M2474+M2476+M2478+M2481+M2484</f>
        <v>0</v>
      </c>
      <c r="N2469" s="15">
        <f t="shared" si="1254"/>
        <v>66.102000000000004</v>
      </c>
      <c r="O2469" s="15">
        <f t="shared" si="1254"/>
        <v>103.352</v>
      </c>
      <c r="P2469" s="15"/>
      <c r="Q2469" s="15">
        <f t="shared" si="1225"/>
        <v>169.45400000000001</v>
      </c>
      <c r="R2469" s="115"/>
    </row>
    <row r="2470" spans="1:18" s="5" customFormat="1" ht="51">
      <c r="A2470" s="496"/>
      <c r="B2470" s="480"/>
      <c r="C2470" s="524"/>
      <c r="D2470" s="518"/>
      <c r="E2470" s="480"/>
      <c r="F2470" s="480"/>
      <c r="G2470" s="480"/>
      <c r="H2470" s="480"/>
      <c r="I2470" s="34" t="s">
        <v>121</v>
      </c>
      <c r="J2470" s="496"/>
      <c r="K2470" s="39" t="s">
        <v>10</v>
      </c>
      <c r="L2470" s="68">
        <f>L2471+L2472+L2473</f>
        <v>0</v>
      </c>
      <c r="M2470" s="68">
        <f t="shared" ref="M2470:O2470" si="1255">M2471+M2472+M2473</f>
        <v>0</v>
      </c>
      <c r="N2470" s="68">
        <f t="shared" si="1255"/>
        <v>53.697000000000003</v>
      </c>
      <c r="O2470" s="68">
        <f t="shared" si="1255"/>
        <v>55.392000000000003</v>
      </c>
      <c r="P2470" s="68"/>
      <c r="Q2470" s="36">
        <f t="shared" si="1225"/>
        <v>109.089</v>
      </c>
      <c r="R2470" s="230"/>
    </row>
    <row r="2471" spans="1:18" s="5" customFormat="1" ht="25.5">
      <c r="A2471" s="496"/>
      <c r="B2471" s="480"/>
      <c r="C2471" s="524"/>
      <c r="D2471" s="518"/>
      <c r="E2471" s="480"/>
      <c r="F2471" s="480"/>
      <c r="G2471" s="480"/>
      <c r="H2471" s="480"/>
      <c r="I2471" s="40" t="s">
        <v>23</v>
      </c>
      <c r="J2471" s="496"/>
      <c r="K2471" s="61" t="s">
        <v>11</v>
      </c>
      <c r="L2471" s="35">
        <v>0</v>
      </c>
      <c r="M2471" s="35">
        <v>0</v>
      </c>
      <c r="N2471" s="227">
        <v>0</v>
      </c>
      <c r="O2471" s="227">
        <v>7.8E-2</v>
      </c>
      <c r="P2471" s="227"/>
      <c r="Q2471" s="36">
        <f t="shared" si="1225"/>
        <v>7.8E-2</v>
      </c>
      <c r="R2471" s="225"/>
    </row>
    <row r="2472" spans="1:18" s="5" customFormat="1">
      <c r="A2472" s="496"/>
      <c r="B2472" s="480"/>
      <c r="C2472" s="524"/>
      <c r="D2472" s="518"/>
      <c r="E2472" s="480"/>
      <c r="F2472" s="480"/>
      <c r="G2472" s="480"/>
      <c r="H2472" s="480"/>
      <c r="I2472" s="40" t="s">
        <v>604</v>
      </c>
      <c r="J2472" s="496"/>
      <c r="K2472" s="61" t="s">
        <v>12</v>
      </c>
      <c r="L2472" s="35">
        <v>0</v>
      </c>
      <c r="M2472" s="35">
        <v>0</v>
      </c>
      <c r="N2472" s="227">
        <v>46.503</v>
      </c>
      <c r="O2472" s="227">
        <v>55.314</v>
      </c>
      <c r="P2472" s="227"/>
      <c r="Q2472" s="36">
        <f t="shared" si="1225"/>
        <v>101.81700000000001</v>
      </c>
      <c r="R2472" s="225"/>
    </row>
    <row r="2473" spans="1:18" s="5" customFormat="1" ht="25.5">
      <c r="A2473" s="496"/>
      <c r="B2473" s="480"/>
      <c r="C2473" s="524"/>
      <c r="D2473" s="518"/>
      <c r="E2473" s="480"/>
      <c r="F2473" s="480"/>
      <c r="G2473" s="480"/>
      <c r="H2473" s="480"/>
      <c r="I2473" s="226" t="s">
        <v>490</v>
      </c>
      <c r="J2473" s="496"/>
      <c r="K2473" s="61" t="s">
        <v>127</v>
      </c>
      <c r="L2473" s="35">
        <v>0</v>
      </c>
      <c r="M2473" s="35">
        <v>0</v>
      </c>
      <c r="N2473" s="227">
        <v>7.194</v>
      </c>
      <c r="O2473" s="227">
        <v>0</v>
      </c>
      <c r="P2473" s="227"/>
      <c r="Q2473" s="36">
        <f t="shared" si="1225"/>
        <v>7.194</v>
      </c>
      <c r="R2473" s="225"/>
    </row>
    <row r="2474" spans="1:18" s="5" customFormat="1" ht="25.5">
      <c r="A2474" s="496"/>
      <c r="B2474" s="480"/>
      <c r="C2474" s="524"/>
      <c r="D2474" s="518"/>
      <c r="E2474" s="480"/>
      <c r="F2474" s="480"/>
      <c r="G2474" s="480"/>
      <c r="H2474" s="480"/>
      <c r="I2474" s="34" t="s">
        <v>122</v>
      </c>
      <c r="J2474" s="496"/>
      <c r="K2474" s="51" t="s">
        <v>44</v>
      </c>
      <c r="L2474" s="36">
        <f>L2475</f>
        <v>0</v>
      </c>
      <c r="M2474" s="36">
        <f t="shared" ref="M2474:O2474" si="1256">M2475</f>
        <v>0</v>
      </c>
      <c r="N2474" s="36">
        <f t="shared" si="1256"/>
        <v>1.0149999999999999</v>
      </c>
      <c r="O2474" s="36">
        <f t="shared" si="1256"/>
        <v>3.2690000000000001</v>
      </c>
      <c r="P2474" s="36"/>
      <c r="Q2474" s="36">
        <f t="shared" si="1225"/>
        <v>4.2839999999999998</v>
      </c>
      <c r="R2474" s="225"/>
    </row>
    <row r="2475" spans="1:18" s="5" customFormat="1">
      <c r="A2475" s="496"/>
      <c r="B2475" s="480"/>
      <c r="C2475" s="524"/>
      <c r="D2475" s="518"/>
      <c r="E2475" s="480"/>
      <c r="F2475" s="480"/>
      <c r="G2475" s="480"/>
      <c r="H2475" s="480"/>
      <c r="I2475" s="40" t="s">
        <v>604</v>
      </c>
      <c r="J2475" s="496"/>
      <c r="K2475" s="61" t="s">
        <v>12</v>
      </c>
      <c r="L2475" s="35">
        <v>0</v>
      </c>
      <c r="M2475" s="35">
        <v>0</v>
      </c>
      <c r="N2475" s="227">
        <v>1.0149999999999999</v>
      </c>
      <c r="O2475" s="227">
        <v>3.2690000000000001</v>
      </c>
      <c r="P2475" s="227"/>
      <c r="Q2475" s="36">
        <f t="shared" si="1225"/>
        <v>4.2839999999999998</v>
      </c>
      <c r="R2475" s="225"/>
    </row>
    <row r="2476" spans="1:18" s="5" customFormat="1" ht="25.5">
      <c r="A2476" s="496"/>
      <c r="B2476" s="480"/>
      <c r="C2476" s="524"/>
      <c r="D2476" s="518"/>
      <c r="E2476" s="480"/>
      <c r="F2476" s="480"/>
      <c r="G2476" s="480"/>
      <c r="H2476" s="480"/>
      <c r="I2476" s="34" t="s">
        <v>123</v>
      </c>
      <c r="J2476" s="496"/>
      <c r="K2476" s="51" t="s">
        <v>40</v>
      </c>
      <c r="L2476" s="36">
        <f>L2477</f>
        <v>0</v>
      </c>
      <c r="M2476" s="36">
        <f t="shared" ref="M2476:O2476" si="1257">M2477</f>
        <v>0</v>
      </c>
      <c r="N2476" s="36">
        <f t="shared" si="1257"/>
        <v>0.59699999999999998</v>
      </c>
      <c r="O2476" s="36">
        <f t="shared" si="1257"/>
        <v>0.60799999999999998</v>
      </c>
      <c r="P2476" s="36"/>
      <c r="Q2476" s="36">
        <f t="shared" si="1225"/>
        <v>1.2050000000000001</v>
      </c>
      <c r="R2476" s="225"/>
    </row>
    <row r="2477" spans="1:18" s="5" customFormat="1">
      <c r="A2477" s="496"/>
      <c r="B2477" s="480"/>
      <c r="C2477" s="524"/>
      <c r="D2477" s="518"/>
      <c r="E2477" s="480"/>
      <c r="F2477" s="480"/>
      <c r="G2477" s="480"/>
      <c r="H2477" s="480"/>
      <c r="I2477" s="40" t="s">
        <v>604</v>
      </c>
      <c r="J2477" s="496"/>
      <c r="K2477" s="61" t="s">
        <v>12</v>
      </c>
      <c r="L2477" s="35">
        <v>0</v>
      </c>
      <c r="M2477" s="35">
        <v>0</v>
      </c>
      <c r="N2477" s="227">
        <v>0.59699999999999998</v>
      </c>
      <c r="O2477" s="227">
        <v>0.60799999999999998</v>
      </c>
      <c r="P2477" s="227"/>
      <c r="Q2477" s="36">
        <f t="shared" si="1225"/>
        <v>1.2050000000000001</v>
      </c>
      <c r="R2477" s="225"/>
    </row>
    <row r="2478" spans="1:18" s="5" customFormat="1" ht="25.5">
      <c r="A2478" s="496"/>
      <c r="B2478" s="480"/>
      <c r="C2478" s="524"/>
      <c r="D2478" s="518"/>
      <c r="E2478" s="480"/>
      <c r="F2478" s="480"/>
      <c r="G2478" s="480"/>
      <c r="H2478" s="480"/>
      <c r="I2478" s="34" t="s">
        <v>124</v>
      </c>
      <c r="J2478" s="496"/>
      <c r="K2478" s="51" t="s">
        <v>11</v>
      </c>
      <c r="L2478" s="36">
        <f>L2479+L2480</f>
        <v>0</v>
      </c>
      <c r="M2478" s="36">
        <f t="shared" ref="M2478:O2478" si="1258">M2479+M2480</f>
        <v>0</v>
      </c>
      <c r="N2478" s="36">
        <f t="shared" si="1258"/>
        <v>7.4660000000000002</v>
      </c>
      <c r="O2478" s="36">
        <f t="shared" si="1258"/>
        <v>42.78</v>
      </c>
      <c r="P2478" s="36"/>
      <c r="Q2478" s="36">
        <f t="shared" si="1225"/>
        <v>50.246000000000002</v>
      </c>
      <c r="R2478" s="225"/>
    </row>
    <row r="2479" spans="1:18" s="5" customFormat="1">
      <c r="A2479" s="496"/>
      <c r="B2479" s="480"/>
      <c r="C2479" s="524"/>
      <c r="D2479" s="518"/>
      <c r="E2479" s="480"/>
      <c r="F2479" s="480"/>
      <c r="G2479" s="480"/>
      <c r="H2479" s="480"/>
      <c r="I2479" s="40" t="s">
        <v>604</v>
      </c>
      <c r="J2479" s="496"/>
      <c r="K2479" s="61" t="s">
        <v>12</v>
      </c>
      <c r="L2479" s="35">
        <v>0</v>
      </c>
      <c r="M2479" s="35">
        <v>0</v>
      </c>
      <c r="N2479" s="227">
        <v>0.64600000000000002</v>
      </c>
      <c r="O2479" s="227">
        <v>24.555</v>
      </c>
      <c r="P2479" s="227"/>
      <c r="Q2479" s="36">
        <f t="shared" si="1225"/>
        <v>25.201000000000001</v>
      </c>
      <c r="R2479" s="225"/>
    </row>
    <row r="2480" spans="1:18" s="5" customFormat="1" ht="25.5">
      <c r="A2480" s="496"/>
      <c r="B2480" s="480"/>
      <c r="C2480" s="524"/>
      <c r="D2480" s="518"/>
      <c r="E2480" s="480"/>
      <c r="F2480" s="480"/>
      <c r="G2480" s="480"/>
      <c r="H2480" s="480"/>
      <c r="I2480" s="226" t="s">
        <v>490</v>
      </c>
      <c r="J2480" s="496"/>
      <c r="K2480" s="61" t="s">
        <v>127</v>
      </c>
      <c r="L2480" s="35">
        <v>0</v>
      </c>
      <c r="M2480" s="35">
        <v>0</v>
      </c>
      <c r="N2480" s="227">
        <v>6.82</v>
      </c>
      <c r="O2480" s="227">
        <v>18.225000000000001</v>
      </c>
      <c r="P2480" s="227"/>
      <c r="Q2480" s="36">
        <f t="shared" si="1225"/>
        <v>25.045000000000002</v>
      </c>
      <c r="R2480" s="225"/>
    </row>
    <row r="2481" spans="1:18" s="5" customFormat="1" ht="25.5">
      <c r="A2481" s="496"/>
      <c r="B2481" s="480"/>
      <c r="C2481" s="524"/>
      <c r="D2481" s="518"/>
      <c r="E2481" s="480"/>
      <c r="F2481" s="480"/>
      <c r="G2481" s="480"/>
      <c r="H2481" s="480"/>
      <c r="I2481" s="34" t="s">
        <v>25</v>
      </c>
      <c r="J2481" s="496"/>
      <c r="K2481" s="51" t="s">
        <v>47</v>
      </c>
      <c r="L2481" s="36">
        <f>L2483+L2482</f>
        <v>0</v>
      </c>
      <c r="M2481" s="36">
        <f t="shared" ref="M2481:O2481" si="1259">M2483+M2482</f>
        <v>0</v>
      </c>
      <c r="N2481" s="36">
        <f t="shared" si="1259"/>
        <v>1.226</v>
      </c>
      <c r="O2481" s="36">
        <f t="shared" si="1259"/>
        <v>1.3029999999999999</v>
      </c>
      <c r="P2481" s="36"/>
      <c r="Q2481" s="36">
        <f t="shared" si="1225"/>
        <v>2.5289999999999999</v>
      </c>
      <c r="R2481" s="225"/>
    </row>
    <row r="2482" spans="1:18" s="5" customFormat="1">
      <c r="A2482" s="496"/>
      <c r="B2482" s="480"/>
      <c r="C2482" s="524"/>
      <c r="D2482" s="518"/>
      <c r="E2482" s="480"/>
      <c r="F2482" s="480"/>
      <c r="G2482" s="480"/>
      <c r="H2482" s="480"/>
      <c r="I2482" s="40" t="s">
        <v>604</v>
      </c>
      <c r="J2482" s="496"/>
      <c r="K2482" s="61" t="s">
        <v>12</v>
      </c>
      <c r="L2482" s="35">
        <v>0</v>
      </c>
      <c r="M2482" s="35">
        <v>0</v>
      </c>
      <c r="N2482" s="227">
        <v>0.85599999999999998</v>
      </c>
      <c r="O2482" s="227">
        <v>1.3029999999999999</v>
      </c>
      <c r="P2482" s="227"/>
      <c r="Q2482" s="36">
        <f t="shared" si="1225"/>
        <v>2.1589999999999998</v>
      </c>
      <c r="R2482" s="225"/>
    </row>
    <row r="2483" spans="1:18" s="5" customFormat="1" ht="25.5">
      <c r="A2483" s="496"/>
      <c r="B2483" s="480"/>
      <c r="C2483" s="524"/>
      <c r="D2483" s="518"/>
      <c r="E2483" s="480"/>
      <c r="F2483" s="480"/>
      <c r="G2483" s="480"/>
      <c r="H2483" s="480"/>
      <c r="I2483" s="226" t="s">
        <v>490</v>
      </c>
      <c r="J2483" s="496"/>
      <c r="K2483" s="61" t="s">
        <v>127</v>
      </c>
      <c r="L2483" s="35">
        <v>0</v>
      </c>
      <c r="M2483" s="35">
        <v>0</v>
      </c>
      <c r="N2483" s="227">
        <v>0.37</v>
      </c>
      <c r="O2483" s="227">
        <v>0</v>
      </c>
      <c r="P2483" s="227"/>
      <c r="Q2483" s="36">
        <f t="shared" si="1225"/>
        <v>0.37</v>
      </c>
      <c r="R2483" s="225"/>
    </row>
    <row r="2484" spans="1:18" s="5" customFormat="1" ht="38.25">
      <c r="A2484" s="496"/>
      <c r="B2484" s="480"/>
      <c r="C2484" s="524"/>
      <c r="D2484" s="518"/>
      <c r="E2484" s="480"/>
      <c r="F2484" s="480"/>
      <c r="G2484" s="480"/>
      <c r="H2484" s="480"/>
      <c r="I2484" s="38" t="s">
        <v>584</v>
      </c>
      <c r="J2484" s="496"/>
      <c r="K2484" s="280" t="s">
        <v>66</v>
      </c>
      <c r="L2484" s="36">
        <f>L2485</f>
        <v>0</v>
      </c>
      <c r="M2484" s="36">
        <f t="shared" ref="M2484:O2484" si="1260">M2485</f>
        <v>0</v>
      </c>
      <c r="N2484" s="36">
        <f t="shared" si="1260"/>
        <v>2.101</v>
      </c>
      <c r="O2484" s="36">
        <f t="shared" si="1260"/>
        <v>0</v>
      </c>
      <c r="P2484" s="36"/>
      <c r="Q2484" s="36">
        <f t="shared" si="1225"/>
        <v>2.101</v>
      </c>
      <c r="R2484" s="225"/>
    </row>
    <row r="2485" spans="1:18" s="5" customFormat="1">
      <c r="A2485" s="498"/>
      <c r="B2485" s="481"/>
      <c r="C2485" s="524"/>
      <c r="D2485" s="518"/>
      <c r="E2485" s="480"/>
      <c r="F2485" s="480"/>
      <c r="G2485" s="480"/>
      <c r="H2485" s="480"/>
      <c r="I2485" s="40" t="s">
        <v>604</v>
      </c>
      <c r="J2485" s="496"/>
      <c r="K2485" s="61" t="s">
        <v>12</v>
      </c>
      <c r="L2485" s="35">
        <v>0</v>
      </c>
      <c r="M2485" s="35">
        <v>0</v>
      </c>
      <c r="N2485" s="227">
        <v>2.101</v>
      </c>
      <c r="O2485" s="227">
        <v>0</v>
      </c>
      <c r="P2485" s="227"/>
      <c r="Q2485" s="36">
        <f t="shared" si="1225"/>
        <v>2.101</v>
      </c>
      <c r="R2485" s="225"/>
    </row>
    <row r="2486" spans="1:18" s="5" customFormat="1">
      <c r="A2486" s="495">
        <v>10</v>
      </c>
      <c r="B2486" s="479" t="s">
        <v>607</v>
      </c>
      <c r="C2486" s="524"/>
      <c r="D2486" s="518"/>
      <c r="E2486" s="480"/>
      <c r="F2486" s="480"/>
      <c r="G2486" s="480"/>
      <c r="H2486" s="480"/>
      <c r="I2486" s="43" t="s">
        <v>13</v>
      </c>
      <c r="J2486" s="219"/>
      <c r="K2486" s="10"/>
      <c r="L2486" s="15">
        <f t="shared" ref="L2486:M2486" si="1261">L2487+L2491+L2494+L2496+L2501+L2504</f>
        <v>0</v>
      </c>
      <c r="M2486" s="15">
        <f t="shared" si="1261"/>
        <v>0</v>
      </c>
      <c r="N2486" s="15">
        <f>N2487+N2491+N2494+N2496+N2501+N2504</f>
        <v>94.593000000000018</v>
      </c>
      <c r="O2486" s="15">
        <f>O2487+O2491+O2494+O2496+O2498+O2501+O2504</f>
        <v>197.18799999999999</v>
      </c>
      <c r="P2486" s="15"/>
      <c r="Q2486" s="15">
        <f t="shared" si="1225"/>
        <v>291.78100000000001</v>
      </c>
      <c r="R2486" s="115"/>
    </row>
    <row r="2487" spans="1:18" s="5" customFormat="1" ht="51">
      <c r="A2487" s="496"/>
      <c r="B2487" s="480"/>
      <c r="C2487" s="524"/>
      <c r="D2487" s="518"/>
      <c r="E2487" s="480"/>
      <c r="F2487" s="480"/>
      <c r="G2487" s="480"/>
      <c r="H2487" s="480"/>
      <c r="I2487" s="34" t="s">
        <v>121</v>
      </c>
      <c r="J2487" s="495">
        <v>124</v>
      </c>
      <c r="K2487" s="51" t="s">
        <v>10</v>
      </c>
      <c r="L2487" s="68">
        <f>L2488+L2489+L2490</f>
        <v>0</v>
      </c>
      <c r="M2487" s="68">
        <f t="shared" ref="M2487:O2487" si="1262">M2488+M2489+M2490</f>
        <v>0</v>
      </c>
      <c r="N2487" s="68">
        <f t="shared" si="1262"/>
        <v>60.273000000000003</v>
      </c>
      <c r="O2487" s="68">
        <f t="shared" si="1262"/>
        <v>63.1</v>
      </c>
      <c r="P2487" s="68"/>
      <c r="Q2487" s="36">
        <f t="shared" si="1225"/>
        <v>123.373</v>
      </c>
      <c r="R2487" s="230"/>
    </row>
    <row r="2488" spans="1:18" s="5" customFormat="1" ht="25.5">
      <c r="A2488" s="496"/>
      <c r="B2488" s="480"/>
      <c r="C2488" s="524"/>
      <c r="D2488" s="518"/>
      <c r="E2488" s="480"/>
      <c r="F2488" s="480"/>
      <c r="G2488" s="480"/>
      <c r="H2488" s="480"/>
      <c r="I2488" s="40" t="s">
        <v>23</v>
      </c>
      <c r="J2488" s="496"/>
      <c r="K2488" s="61" t="s">
        <v>11</v>
      </c>
      <c r="L2488" s="35">
        <v>0</v>
      </c>
      <c r="M2488" s="35">
        <v>0</v>
      </c>
      <c r="N2488" s="227">
        <v>0</v>
      </c>
      <c r="O2488" s="227">
        <v>1.9E-2</v>
      </c>
      <c r="P2488" s="227"/>
      <c r="Q2488" s="36">
        <f t="shared" si="1225"/>
        <v>1.9E-2</v>
      </c>
      <c r="R2488" s="225"/>
    </row>
    <row r="2489" spans="1:18" s="5" customFormat="1">
      <c r="A2489" s="496"/>
      <c r="B2489" s="480"/>
      <c r="C2489" s="524"/>
      <c r="D2489" s="518"/>
      <c r="E2489" s="480"/>
      <c r="F2489" s="480"/>
      <c r="G2489" s="480"/>
      <c r="H2489" s="480"/>
      <c r="I2489" s="40" t="s">
        <v>604</v>
      </c>
      <c r="J2489" s="496"/>
      <c r="K2489" s="61" t="s">
        <v>12</v>
      </c>
      <c r="L2489" s="35">
        <v>0</v>
      </c>
      <c r="M2489" s="35">
        <v>0</v>
      </c>
      <c r="N2489" s="227">
        <v>56.176000000000002</v>
      </c>
      <c r="O2489" s="227">
        <v>63.081000000000003</v>
      </c>
      <c r="P2489" s="227"/>
      <c r="Q2489" s="36">
        <f t="shared" si="1225"/>
        <v>119.25700000000001</v>
      </c>
      <c r="R2489" s="225"/>
    </row>
    <row r="2490" spans="1:18" s="5" customFormat="1" ht="25.5">
      <c r="A2490" s="496"/>
      <c r="B2490" s="480"/>
      <c r="C2490" s="524"/>
      <c r="D2490" s="518"/>
      <c r="E2490" s="480"/>
      <c r="F2490" s="480"/>
      <c r="G2490" s="480"/>
      <c r="H2490" s="480"/>
      <c r="I2490" s="226" t="s">
        <v>490</v>
      </c>
      <c r="J2490" s="496"/>
      <c r="K2490" s="61" t="s">
        <v>127</v>
      </c>
      <c r="L2490" s="35">
        <v>0</v>
      </c>
      <c r="M2490" s="35">
        <v>0</v>
      </c>
      <c r="N2490" s="227">
        <v>4.0970000000000004</v>
      </c>
      <c r="O2490" s="227">
        <v>0</v>
      </c>
      <c r="P2490" s="227"/>
      <c r="Q2490" s="36">
        <f t="shared" si="1225"/>
        <v>4.0970000000000004</v>
      </c>
      <c r="R2490" s="225"/>
    </row>
    <row r="2491" spans="1:18" s="5" customFormat="1" ht="25.5">
      <c r="A2491" s="496"/>
      <c r="B2491" s="480"/>
      <c r="C2491" s="524"/>
      <c r="D2491" s="518"/>
      <c r="E2491" s="480"/>
      <c r="F2491" s="480"/>
      <c r="G2491" s="480"/>
      <c r="H2491" s="480"/>
      <c r="I2491" s="34" t="s">
        <v>122</v>
      </c>
      <c r="J2491" s="496"/>
      <c r="K2491" s="51" t="s">
        <v>44</v>
      </c>
      <c r="L2491" s="36">
        <f>L2492+L2493</f>
        <v>0</v>
      </c>
      <c r="M2491" s="36">
        <f t="shared" ref="M2491:O2491" si="1263">M2492+M2493</f>
        <v>0</v>
      </c>
      <c r="N2491" s="36">
        <f t="shared" si="1263"/>
        <v>15.462999999999999</v>
      </c>
      <c r="O2491" s="36">
        <f t="shared" si="1263"/>
        <v>96.825999999999993</v>
      </c>
      <c r="P2491" s="36"/>
      <c r="Q2491" s="36">
        <f t="shared" si="1225"/>
        <v>112.28899999999999</v>
      </c>
      <c r="R2491" s="225"/>
    </row>
    <row r="2492" spans="1:18" s="5" customFormat="1">
      <c r="A2492" s="496"/>
      <c r="B2492" s="480"/>
      <c r="C2492" s="524"/>
      <c r="D2492" s="518"/>
      <c r="E2492" s="480"/>
      <c r="F2492" s="480"/>
      <c r="G2492" s="480"/>
      <c r="H2492" s="480"/>
      <c r="I2492" s="40" t="s">
        <v>604</v>
      </c>
      <c r="J2492" s="496"/>
      <c r="K2492" s="61" t="s">
        <v>12</v>
      </c>
      <c r="L2492" s="35">
        <v>0</v>
      </c>
      <c r="M2492" s="35">
        <v>0</v>
      </c>
      <c r="N2492" s="227">
        <v>3.0009999999999999</v>
      </c>
      <c r="O2492" s="227">
        <v>34.799999999999997</v>
      </c>
      <c r="P2492" s="227"/>
      <c r="Q2492" s="36">
        <f t="shared" si="1225"/>
        <v>37.800999999999995</v>
      </c>
      <c r="R2492" s="225"/>
    </row>
    <row r="2493" spans="1:18" s="5" customFormat="1" ht="25.5">
      <c r="A2493" s="496"/>
      <c r="B2493" s="480"/>
      <c r="C2493" s="524"/>
      <c r="D2493" s="518"/>
      <c r="E2493" s="480"/>
      <c r="F2493" s="480"/>
      <c r="G2493" s="480"/>
      <c r="H2493" s="480"/>
      <c r="I2493" s="226" t="s">
        <v>490</v>
      </c>
      <c r="J2493" s="496"/>
      <c r="K2493" s="61" t="s">
        <v>127</v>
      </c>
      <c r="L2493" s="35">
        <v>0</v>
      </c>
      <c r="M2493" s="35">
        <v>0</v>
      </c>
      <c r="N2493" s="227">
        <v>12.462</v>
      </c>
      <c r="O2493" s="227">
        <v>62.026000000000003</v>
      </c>
      <c r="P2493" s="227"/>
      <c r="Q2493" s="36">
        <f t="shared" si="1225"/>
        <v>74.488</v>
      </c>
      <c r="R2493" s="225"/>
    </row>
    <row r="2494" spans="1:18" s="5" customFormat="1" ht="25.5">
      <c r="A2494" s="496"/>
      <c r="B2494" s="480"/>
      <c r="C2494" s="524"/>
      <c r="D2494" s="518"/>
      <c r="E2494" s="480"/>
      <c r="F2494" s="480"/>
      <c r="G2494" s="480"/>
      <c r="H2494" s="480"/>
      <c r="I2494" s="34" t="s">
        <v>123</v>
      </c>
      <c r="J2494" s="496"/>
      <c r="K2494" s="51" t="s">
        <v>40</v>
      </c>
      <c r="L2494" s="36">
        <f>L2495</f>
        <v>0</v>
      </c>
      <c r="M2494" s="36">
        <f t="shared" ref="M2494:O2494" si="1264">M2495</f>
        <v>0</v>
      </c>
      <c r="N2494" s="36">
        <f t="shared" si="1264"/>
        <v>5.298</v>
      </c>
      <c r="O2494" s="36">
        <f t="shared" si="1264"/>
        <v>12.391</v>
      </c>
      <c r="P2494" s="36"/>
      <c r="Q2494" s="36">
        <f t="shared" si="1225"/>
        <v>17.689</v>
      </c>
      <c r="R2494" s="225"/>
    </row>
    <row r="2495" spans="1:18" s="5" customFormat="1">
      <c r="A2495" s="496"/>
      <c r="B2495" s="480"/>
      <c r="C2495" s="524"/>
      <c r="D2495" s="518"/>
      <c r="E2495" s="480"/>
      <c r="F2495" s="480"/>
      <c r="G2495" s="480"/>
      <c r="H2495" s="480"/>
      <c r="I2495" s="40" t="s">
        <v>604</v>
      </c>
      <c r="J2495" s="496"/>
      <c r="K2495" s="61" t="s">
        <v>12</v>
      </c>
      <c r="L2495" s="35">
        <v>0</v>
      </c>
      <c r="M2495" s="35">
        <v>0</v>
      </c>
      <c r="N2495" s="227">
        <v>5.298</v>
      </c>
      <c r="O2495" s="227">
        <v>12.391</v>
      </c>
      <c r="P2495" s="227"/>
      <c r="Q2495" s="36">
        <f t="shared" si="1225"/>
        <v>17.689</v>
      </c>
      <c r="R2495" s="225"/>
    </row>
    <row r="2496" spans="1:18" s="5" customFormat="1" ht="25.5">
      <c r="A2496" s="496"/>
      <c r="B2496" s="480"/>
      <c r="C2496" s="524"/>
      <c r="D2496" s="518"/>
      <c r="E2496" s="480"/>
      <c r="F2496" s="480"/>
      <c r="G2496" s="480"/>
      <c r="H2496" s="480"/>
      <c r="I2496" s="34" t="s">
        <v>124</v>
      </c>
      <c r="J2496" s="496"/>
      <c r="K2496" s="51" t="s">
        <v>11</v>
      </c>
      <c r="L2496" s="36">
        <f>L2497</f>
        <v>0</v>
      </c>
      <c r="M2496" s="36">
        <f t="shared" ref="M2496:O2496" si="1265">M2497</f>
        <v>0</v>
      </c>
      <c r="N2496" s="36">
        <f t="shared" si="1265"/>
        <v>3.4</v>
      </c>
      <c r="O2496" s="36">
        <f t="shared" si="1265"/>
        <v>5.375</v>
      </c>
      <c r="P2496" s="36"/>
      <c r="Q2496" s="36">
        <f t="shared" si="1225"/>
        <v>8.7750000000000004</v>
      </c>
      <c r="R2496" s="225"/>
    </row>
    <row r="2497" spans="1:18" s="5" customFormat="1">
      <c r="A2497" s="496"/>
      <c r="B2497" s="480"/>
      <c r="C2497" s="524"/>
      <c r="D2497" s="518"/>
      <c r="E2497" s="480"/>
      <c r="F2497" s="480"/>
      <c r="G2497" s="480"/>
      <c r="H2497" s="480"/>
      <c r="I2497" s="40" t="s">
        <v>604</v>
      </c>
      <c r="J2497" s="496"/>
      <c r="K2497" s="61" t="s">
        <v>12</v>
      </c>
      <c r="L2497" s="35">
        <v>0</v>
      </c>
      <c r="M2497" s="35">
        <v>0</v>
      </c>
      <c r="N2497" s="227">
        <v>3.4</v>
      </c>
      <c r="O2497" s="227">
        <v>5.375</v>
      </c>
      <c r="P2497" s="227"/>
      <c r="Q2497" s="36">
        <f t="shared" si="1225"/>
        <v>8.7750000000000004</v>
      </c>
      <c r="R2497" s="225"/>
    </row>
    <row r="2498" spans="1:18" s="5" customFormat="1" ht="51">
      <c r="A2498" s="496"/>
      <c r="B2498" s="480"/>
      <c r="C2498" s="524"/>
      <c r="D2498" s="518"/>
      <c r="E2498" s="480"/>
      <c r="F2498" s="480"/>
      <c r="G2498" s="480"/>
      <c r="H2498" s="480"/>
      <c r="I2498" s="232" t="s">
        <v>125</v>
      </c>
      <c r="J2498" s="496"/>
      <c r="K2498" s="51" t="s">
        <v>45</v>
      </c>
      <c r="L2498" s="36">
        <f>L2499+L2500</f>
        <v>0</v>
      </c>
      <c r="M2498" s="36">
        <f t="shared" ref="M2498:O2498" si="1266">M2499+M2500</f>
        <v>0</v>
      </c>
      <c r="N2498" s="36">
        <f t="shared" si="1266"/>
        <v>0</v>
      </c>
      <c r="O2498" s="36">
        <f t="shared" si="1266"/>
        <v>15.803000000000001</v>
      </c>
      <c r="P2498" s="36"/>
      <c r="Q2498" s="36">
        <f t="shared" si="1225"/>
        <v>15.803000000000001</v>
      </c>
      <c r="R2498" s="225"/>
    </row>
    <row r="2499" spans="1:18" s="5" customFormat="1">
      <c r="A2499" s="496"/>
      <c r="B2499" s="480"/>
      <c r="C2499" s="524"/>
      <c r="D2499" s="518"/>
      <c r="E2499" s="480"/>
      <c r="F2499" s="480"/>
      <c r="G2499" s="480"/>
      <c r="H2499" s="480"/>
      <c r="I2499" s="40" t="s">
        <v>604</v>
      </c>
      <c r="J2499" s="496"/>
      <c r="K2499" s="61" t="s">
        <v>12</v>
      </c>
      <c r="L2499" s="35">
        <v>0</v>
      </c>
      <c r="M2499" s="35">
        <v>0</v>
      </c>
      <c r="N2499" s="227">
        <v>0</v>
      </c>
      <c r="O2499" s="227">
        <v>2.774</v>
      </c>
      <c r="P2499" s="227"/>
      <c r="Q2499" s="36">
        <f t="shared" si="1225"/>
        <v>2.774</v>
      </c>
      <c r="R2499" s="225"/>
    </row>
    <row r="2500" spans="1:18" s="5" customFormat="1" ht="25.5">
      <c r="A2500" s="496"/>
      <c r="B2500" s="480"/>
      <c r="C2500" s="524"/>
      <c r="D2500" s="518"/>
      <c r="E2500" s="480"/>
      <c r="F2500" s="480"/>
      <c r="G2500" s="480"/>
      <c r="H2500" s="480"/>
      <c r="I2500" s="226" t="s">
        <v>490</v>
      </c>
      <c r="J2500" s="496"/>
      <c r="K2500" s="61" t="s">
        <v>127</v>
      </c>
      <c r="L2500" s="35">
        <v>0</v>
      </c>
      <c r="M2500" s="35">
        <v>0</v>
      </c>
      <c r="N2500" s="227">
        <v>0</v>
      </c>
      <c r="O2500" s="227">
        <v>13.029</v>
      </c>
      <c r="P2500" s="227"/>
      <c r="Q2500" s="36">
        <f t="shared" si="1225"/>
        <v>13.029</v>
      </c>
      <c r="R2500" s="225"/>
    </row>
    <row r="2501" spans="1:18" s="5" customFormat="1" ht="25.5">
      <c r="A2501" s="496"/>
      <c r="B2501" s="480"/>
      <c r="C2501" s="524"/>
      <c r="D2501" s="518"/>
      <c r="E2501" s="480"/>
      <c r="F2501" s="480"/>
      <c r="G2501" s="480"/>
      <c r="H2501" s="480"/>
      <c r="I2501" s="34" t="s">
        <v>25</v>
      </c>
      <c r="J2501" s="496"/>
      <c r="K2501" s="51" t="s">
        <v>47</v>
      </c>
      <c r="L2501" s="36">
        <f>L2502+L2503</f>
        <v>0</v>
      </c>
      <c r="M2501" s="36">
        <f t="shared" ref="M2501:O2501" si="1267">M2502+M2503</f>
        <v>0</v>
      </c>
      <c r="N2501" s="36">
        <f t="shared" si="1267"/>
        <v>9.1969999999999992</v>
      </c>
      <c r="O2501" s="36">
        <f t="shared" si="1267"/>
        <v>3.6930000000000001</v>
      </c>
      <c r="P2501" s="36"/>
      <c r="Q2501" s="36">
        <f t="shared" si="1225"/>
        <v>12.889999999999999</v>
      </c>
      <c r="R2501" s="230"/>
    </row>
    <row r="2502" spans="1:18" s="5" customFormat="1">
      <c r="A2502" s="496"/>
      <c r="B2502" s="480"/>
      <c r="C2502" s="524"/>
      <c r="D2502" s="518"/>
      <c r="E2502" s="480"/>
      <c r="F2502" s="480"/>
      <c r="G2502" s="480"/>
      <c r="H2502" s="480"/>
      <c r="I2502" s="40" t="s">
        <v>604</v>
      </c>
      <c r="J2502" s="496"/>
      <c r="K2502" s="61" t="s">
        <v>12</v>
      </c>
      <c r="L2502" s="35">
        <v>0</v>
      </c>
      <c r="M2502" s="35">
        <v>0</v>
      </c>
      <c r="N2502" s="227">
        <v>8.827</v>
      </c>
      <c r="O2502" s="227">
        <v>3.6930000000000001</v>
      </c>
      <c r="P2502" s="227"/>
      <c r="Q2502" s="36">
        <f t="shared" si="1225"/>
        <v>12.52</v>
      </c>
      <c r="R2502" s="230"/>
    </row>
    <row r="2503" spans="1:18" s="5" customFormat="1" ht="25.5">
      <c r="A2503" s="496"/>
      <c r="B2503" s="480"/>
      <c r="C2503" s="524"/>
      <c r="D2503" s="518"/>
      <c r="E2503" s="480"/>
      <c r="F2503" s="480"/>
      <c r="G2503" s="480"/>
      <c r="H2503" s="480"/>
      <c r="I2503" s="226" t="s">
        <v>490</v>
      </c>
      <c r="J2503" s="496"/>
      <c r="K2503" s="61" t="s">
        <v>127</v>
      </c>
      <c r="L2503" s="35">
        <v>0</v>
      </c>
      <c r="M2503" s="35">
        <v>0</v>
      </c>
      <c r="N2503" s="227">
        <v>0.37</v>
      </c>
      <c r="O2503" s="227">
        <v>0</v>
      </c>
      <c r="P2503" s="227"/>
      <c r="Q2503" s="36">
        <f t="shared" si="1225"/>
        <v>0.37</v>
      </c>
      <c r="R2503" s="230"/>
    </row>
    <row r="2504" spans="1:18" s="5" customFormat="1" ht="38.25">
      <c r="A2504" s="496"/>
      <c r="B2504" s="480"/>
      <c r="C2504" s="524"/>
      <c r="D2504" s="518"/>
      <c r="E2504" s="480"/>
      <c r="F2504" s="480"/>
      <c r="G2504" s="480"/>
      <c r="H2504" s="480"/>
      <c r="I2504" s="38" t="s">
        <v>584</v>
      </c>
      <c r="J2504" s="496"/>
      <c r="K2504" s="280" t="s">
        <v>66</v>
      </c>
      <c r="L2504" s="36">
        <f>L2505</f>
        <v>0</v>
      </c>
      <c r="M2504" s="36">
        <f t="shared" ref="M2504:O2504" si="1268">M2505</f>
        <v>0</v>
      </c>
      <c r="N2504" s="36">
        <f t="shared" si="1268"/>
        <v>0.96199999999999997</v>
      </c>
      <c r="O2504" s="36">
        <f t="shared" si="1268"/>
        <v>0</v>
      </c>
      <c r="P2504" s="36"/>
      <c r="Q2504" s="36">
        <f t="shared" si="1225"/>
        <v>0.96199999999999997</v>
      </c>
      <c r="R2504" s="230"/>
    </row>
    <row r="2505" spans="1:18" s="5" customFormat="1">
      <c r="A2505" s="498"/>
      <c r="B2505" s="481"/>
      <c r="C2505" s="524"/>
      <c r="D2505" s="518"/>
      <c r="E2505" s="480"/>
      <c r="F2505" s="480"/>
      <c r="G2505" s="480"/>
      <c r="H2505" s="480"/>
      <c r="I2505" s="40" t="s">
        <v>604</v>
      </c>
      <c r="J2505" s="498"/>
      <c r="K2505" s="61" t="s">
        <v>12</v>
      </c>
      <c r="L2505" s="35">
        <v>0</v>
      </c>
      <c r="M2505" s="35">
        <v>0</v>
      </c>
      <c r="N2505" s="227">
        <v>0.96199999999999997</v>
      </c>
      <c r="O2505" s="227">
        <v>0</v>
      </c>
      <c r="P2505" s="227"/>
      <c r="Q2505" s="36">
        <f t="shared" si="1225"/>
        <v>0.96199999999999997</v>
      </c>
      <c r="R2505" s="225"/>
    </row>
    <row r="2506" spans="1:18" s="5" customFormat="1">
      <c r="A2506" s="495">
        <v>11</v>
      </c>
      <c r="B2506" s="479" t="s">
        <v>608</v>
      </c>
      <c r="C2506" s="524"/>
      <c r="D2506" s="518"/>
      <c r="E2506" s="480"/>
      <c r="F2506" s="480"/>
      <c r="G2506" s="480"/>
      <c r="H2506" s="480"/>
      <c r="I2506" s="43" t="s">
        <v>13</v>
      </c>
      <c r="J2506" s="495">
        <v>124</v>
      </c>
      <c r="K2506" s="48"/>
      <c r="L2506" s="15">
        <f t="shared" ref="L2506:M2506" si="1269">L2507+L2511+L2514+L2517+L2522+L2525</f>
        <v>0</v>
      </c>
      <c r="M2506" s="15">
        <f t="shared" si="1269"/>
        <v>0</v>
      </c>
      <c r="N2506" s="15">
        <f>N2507+N2511+N2514+N2517+N2522+N2525</f>
        <v>60.436000000000007</v>
      </c>
      <c r="O2506" s="15">
        <f>O2507+O2511+O2514+O2517+O2520+O2522+O2525</f>
        <v>90.34</v>
      </c>
      <c r="P2506" s="15"/>
      <c r="Q2506" s="15">
        <f t="shared" si="1225"/>
        <v>150.77600000000001</v>
      </c>
      <c r="R2506" s="224"/>
    </row>
    <row r="2507" spans="1:18" s="5" customFormat="1" ht="51">
      <c r="A2507" s="496"/>
      <c r="B2507" s="480"/>
      <c r="C2507" s="524"/>
      <c r="D2507" s="518"/>
      <c r="E2507" s="480"/>
      <c r="F2507" s="480"/>
      <c r="G2507" s="480"/>
      <c r="H2507" s="480"/>
      <c r="I2507" s="34" t="s">
        <v>121</v>
      </c>
      <c r="J2507" s="496"/>
      <c r="K2507" s="51" t="s">
        <v>10</v>
      </c>
      <c r="L2507" s="68">
        <f>+L2508+L2509+L2510</f>
        <v>0</v>
      </c>
      <c r="M2507" s="68">
        <f t="shared" ref="M2507:O2507" si="1270">+M2508+M2509+M2510</f>
        <v>0</v>
      </c>
      <c r="N2507" s="68">
        <f t="shared" si="1270"/>
        <v>46.578000000000003</v>
      </c>
      <c r="O2507" s="68">
        <f t="shared" si="1270"/>
        <v>48.164999999999999</v>
      </c>
      <c r="P2507" s="68"/>
      <c r="Q2507" s="36">
        <f t="shared" si="1225"/>
        <v>94.742999999999995</v>
      </c>
      <c r="R2507" s="225"/>
    </row>
    <row r="2508" spans="1:18" s="5" customFormat="1" ht="25.5">
      <c r="A2508" s="496"/>
      <c r="B2508" s="480"/>
      <c r="C2508" s="524"/>
      <c r="D2508" s="518"/>
      <c r="E2508" s="480"/>
      <c r="F2508" s="480"/>
      <c r="G2508" s="480"/>
      <c r="H2508" s="480"/>
      <c r="I2508" s="40" t="s">
        <v>23</v>
      </c>
      <c r="J2508" s="496"/>
      <c r="K2508" s="61" t="s">
        <v>11</v>
      </c>
      <c r="L2508" s="227">
        <v>0</v>
      </c>
      <c r="M2508" s="227">
        <v>0</v>
      </c>
      <c r="N2508" s="227">
        <v>0</v>
      </c>
      <c r="O2508" s="227">
        <v>9.1999999999999998E-2</v>
      </c>
      <c r="P2508" s="227"/>
      <c r="Q2508" s="36">
        <f t="shared" ref="Q2508" si="1271">L2508+M2508+N2508+O2508</f>
        <v>9.1999999999999998E-2</v>
      </c>
      <c r="R2508" s="225"/>
    </row>
    <row r="2509" spans="1:18" s="5" customFormat="1">
      <c r="A2509" s="496"/>
      <c r="B2509" s="480"/>
      <c r="C2509" s="524"/>
      <c r="D2509" s="518"/>
      <c r="E2509" s="480"/>
      <c r="F2509" s="480"/>
      <c r="G2509" s="480"/>
      <c r="H2509" s="480"/>
      <c r="I2509" s="40" t="s">
        <v>604</v>
      </c>
      <c r="J2509" s="496"/>
      <c r="K2509" s="61" t="s">
        <v>12</v>
      </c>
      <c r="L2509" s="227">
        <v>0</v>
      </c>
      <c r="M2509" s="227">
        <v>0</v>
      </c>
      <c r="N2509" s="227">
        <v>42.673999999999999</v>
      </c>
      <c r="O2509" s="227">
        <v>48.073</v>
      </c>
      <c r="P2509" s="227"/>
      <c r="Q2509" s="36">
        <f t="shared" si="1225"/>
        <v>90.747</v>
      </c>
      <c r="R2509" s="225"/>
    </row>
    <row r="2510" spans="1:18" s="5" customFormat="1" ht="25.5">
      <c r="A2510" s="496"/>
      <c r="B2510" s="480"/>
      <c r="C2510" s="524"/>
      <c r="D2510" s="518"/>
      <c r="E2510" s="480"/>
      <c r="F2510" s="480"/>
      <c r="G2510" s="480"/>
      <c r="H2510" s="480"/>
      <c r="I2510" s="226" t="s">
        <v>490</v>
      </c>
      <c r="J2510" s="496"/>
      <c r="K2510" s="61" t="s">
        <v>127</v>
      </c>
      <c r="L2510" s="227">
        <v>0</v>
      </c>
      <c r="M2510" s="227">
        <v>0</v>
      </c>
      <c r="N2510" s="227">
        <v>3.9039999999999999</v>
      </c>
      <c r="O2510" s="227">
        <v>0</v>
      </c>
      <c r="P2510" s="227"/>
      <c r="Q2510" s="36">
        <f t="shared" si="1225"/>
        <v>3.9039999999999999</v>
      </c>
      <c r="R2510" s="225"/>
    </row>
    <row r="2511" spans="1:18" s="5" customFormat="1" ht="25.5">
      <c r="A2511" s="496"/>
      <c r="B2511" s="480"/>
      <c r="C2511" s="524"/>
      <c r="D2511" s="518"/>
      <c r="E2511" s="480"/>
      <c r="F2511" s="480"/>
      <c r="G2511" s="480"/>
      <c r="H2511" s="480"/>
      <c r="I2511" s="34" t="s">
        <v>122</v>
      </c>
      <c r="J2511" s="496"/>
      <c r="K2511" s="51" t="s">
        <v>44</v>
      </c>
      <c r="L2511" s="68">
        <f>L2512+L2513</f>
        <v>0</v>
      </c>
      <c r="M2511" s="68">
        <f t="shared" ref="M2511:O2511" si="1272">M2512+M2513</f>
        <v>0</v>
      </c>
      <c r="N2511" s="68">
        <f t="shared" si="1272"/>
        <v>0.94299999999999995</v>
      </c>
      <c r="O2511" s="68">
        <f t="shared" si="1272"/>
        <v>11.596</v>
      </c>
      <c r="P2511" s="68"/>
      <c r="Q2511" s="36">
        <f t="shared" si="1225"/>
        <v>12.539</v>
      </c>
      <c r="R2511" s="230"/>
    </row>
    <row r="2512" spans="1:18" s="5" customFormat="1">
      <c r="A2512" s="496"/>
      <c r="B2512" s="480"/>
      <c r="C2512" s="524"/>
      <c r="D2512" s="518"/>
      <c r="E2512" s="480"/>
      <c r="F2512" s="480"/>
      <c r="G2512" s="480"/>
      <c r="H2512" s="480"/>
      <c r="I2512" s="40" t="s">
        <v>604</v>
      </c>
      <c r="J2512" s="496"/>
      <c r="K2512" s="61" t="s">
        <v>12</v>
      </c>
      <c r="L2512" s="227">
        <v>0</v>
      </c>
      <c r="M2512" s="227">
        <v>0</v>
      </c>
      <c r="N2512" s="227">
        <v>0.94299999999999995</v>
      </c>
      <c r="O2512" s="227">
        <v>2.5960000000000001</v>
      </c>
      <c r="P2512" s="227"/>
      <c r="Q2512" s="36">
        <f t="shared" si="1225"/>
        <v>3.5390000000000001</v>
      </c>
      <c r="R2512" s="225"/>
    </row>
    <row r="2513" spans="1:18" s="5" customFormat="1" ht="25.5">
      <c r="A2513" s="496"/>
      <c r="B2513" s="480"/>
      <c r="C2513" s="524"/>
      <c r="D2513" s="518"/>
      <c r="E2513" s="480"/>
      <c r="F2513" s="480"/>
      <c r="G2513" s="480"/>
      <c r="H2513" s="480"/>
      <c r="I2513" s="226" t="s">
        <v>490</v>
      </c>
      <c r="J2513" s="496"/>
      <c r="K2513" s="61" t="s">
        <v>127</v>
      </c>
      <c r="L2513" s="227">
        <v>0</v>
      </c>
      <c r="M2513" s="227">
        <v>0</v>
      </c>
      <c r="N2513" s="227">
        <v>0</v>
      </c>
      <c r="O2513" s="227">
        <v>9</v>
      </c>
      <c r="P2513" s="227"/>
      <c r="Q2513" s="36">
        <f t="shared" si="1225"/>
        <v>9</v>
      </c>
      <c r="R2513" s="225"/>
    </row>
    <row r="2514" spans="1:18" s="5" customFormat="1" ht="25.5">
      <c r="A2514" s="496"/>
      <c r="B2514" s="480"/>
      <c r="C2514" s="524"/>
      <c r="D2514" s="518"/>
      <c r="E2514" s="480"/>
      <c r="F2514" s="480"/>
      <c r="G2514" s="480"/>
      <c r="H2514" s="480"/>
      <c r="I2514" s="34" t="s">
        <v>123</v>
      </c>
      <c r="J2514" s="496"/>
      <c r="K2514" s="51" t="s">
        <v>40</v>
      </c>
      <c r="L2514" s="36">
        <f>L2515+L2516</f>
        <v>0</v>
      </c>
      <c r="M2514" s="36">
        <f t="shared" ref="M2514:O2514" si="1273">M2515+M2516</f>
        <v>0</v>
      </c>
      <c r="N2514" s="36">
        <f t="shared" si="1273"/>
        <v>3.1840000000000002</v>
      </c>
      <c r="O2514" s="36">
        <f t="shared" si="1273"/>
        <v>9.0150000000000006</v>
      </c>
      <c r="P2514" s="36"/>
      <c r="Q2514" s="36">
        <f t="shared" si="1225"/>
        <v>12.199000000000002</v>
      </c>
      <c r="R2514" s="225"/>
    </row>
    <row r="2515" spans="1:18" s="5" customFormat="1">
      <c r="A2515" s="496"/>
      <c r="B2515" s="480"/>
      <c r="C2515" s="524"/>
      <c r="D2515" s="518"/>
      <c r="E2515" s="480"/>
      <c r="F2515" s="480"/>
      <c r="G2515" s="480"/>
      <c r="H2515" s="480"/>
      <c r="I2515" s="40" t="s">
        <v>604</v>
      </c>
      <c r="J2515" s="496"/>
      <c r="K2515" s="61" t="s">
        <v>12</v>
      </c>
      <c r="L2515" s="227">
        <v>0</v>
      </c>
      <c r="M2515" s="227">
        <v>0</v>
      </c>
      <c r="N2515" s="227">
        <v>2.0840000000000001</v>
      </c>
      <c r="O2515" s="227">
        <v>7.5149999999999997</v>
      </c>
      <c r="P2515" s="227"/>
      <c r="Q2515" s="36">
        <f t="shared" si="1225"/>
        <v>9.5990000000000002</v>
      </c>
      <c r="R2515" s="225"/>
    </row>
    <row r="2516" spans="1:18" s="5" customFormat="1" ht="25.5">
      <c r="A2516" s="496"/>
      <c r="B2516" s="480"/>
      <c r="C2516" s="524"/>
      <c r="D2516" s="518"/>
      <c r="E2516" s="480"/>
      <c r="F2516" s="480"/>
      <c r="G2516" s="480"/>
      <c r="H2516" s="480"/>
      <c r="I2516" s="226" t="s">
        <v>490</v>
      </c>
      <c r="J2516" s="496"/>
      <c r="K2516" s="61" t="s">
        <v>127</v>
      </c>
      <c r="L2516" s="227">
        <v>0</v>
      </c>
      <c r="M2516" s="227">
        <v>0</v>
      </c>
      <c r="N2516" s="227">
        <v>1.1000000000000001</v>
      </c>
      <c r="O2516" s="227">
        <v>1.5</v>
      </c>
      <c r="P2516" s="227"/>
      <c r="Q2516" s="36">
        <f t="shared" si="1225"/>
        <v>2.6</v>
      </c>
      <c r="R2516" s="225"/>
    </row>
    <row r="2517" spans="1:18" s="5" customFormat="1" ht="25.5">
      <c r="A2517" s="496"/>
      <c r="B2517" s="480"/>
      <c r="C2517" s="524"/>
      <c r="D2517" s="518"/>
      <c r="E2517" s="480"/>
      <c r="F2517" s="480"/>
      <c r="G2517" s="480"/>
      <c r="H2517" s="480"/>
      <c r="I2517" s="34" t="s">
        <v>124</v>
      </c>
      <c r="J2517" s="496"/>
      <c r="K2517" s="51" t="s">
        <v>11</v>
      </c>
      <c r="L2517" s="36">
        <f>L2518+L2519</f>
        <v>0</v>
      </c>
      <c r="M2517" s="36">
        <f t="shared" ref="M2517:O2517" si="1274">M2518+M2519</f>
        <v>0</v>
      </c>
      <c r="N2517" s="36">
        <f t="shared" si="1274"/>
        <v>1.0169999999999999</v>
      </c>
      <c r="O2517" s="36">
        <f t="shared" si="1274"/>
        <v>18.446999999999999</v>
      </c>
      <c r="P2517" s="36"/>
      <c r="Q2517" s="36">
        <f t="shared" si="1225"/>
        <v>19.463999999999999</v>
      </c>
      <c r="R2517" s="225"/>
    </row>
    <row r="2518" spans="1:18" s="5" customFormat="1">
      <c r="A2518" s="496"/>
      <c r="B2518" s="480"/>
      <c r="C2518" s="524"/>
      <c r="D2518" s="518"/>
      <c r="E2518" s="480"/>
      <c r="F2518" s="480"/>
      <c r="G2518" s="480"/>
      <c r="H2518" s="480"/>
      <c r="I2518" s="40" t="s">
        <v>604</v>
      </c>
      <c r="J2518" s="496"/>
      <c r="K2518" s="61" t="s">
        <v>12</v>
      </c>
      <c r="L2518" s="227">
        <v>0</v>
      </c>
      <c r="M2518" s="227">
        <v>0</v>
      </c>
      <c r="N2518" s="227">
        <v>1.0169999999999999</v>
      </c>
      <c r="O2518" s="227">
        <v>12.006</v>
      </c>
      <c r="P2518" s="227"/>
      <c r="Q2518" s="36">
        <f t="shared" si="1225"/>
        <v>13.023</v>
      </c>
      <c r="R2518" s="225"/>
    </row>
    <row r="2519" spans="1:18" s="5" customFormat="1" ht="25.5">
      <c r="A2519" s="496"/>
      <c r="B2519" s="480"/>
      <c r="C2519" s="524"/>
      <c r="D2519" s="518"/>
      <c r="E2519" s="480"/>
      <c r="F2519" s="480"/>
      <c r="G2519" s="480"/>
      <c r="H2519" s="480"/>
      <c r="I2519" s="226" t="s">
        <v>490</v>
      </c>
      <c r="J2519" s="496"/>
      <c r="K2519" s="61" t="s">
        <v>127</v>
      </c>
      <c r="L2519" s="227">
        <v>0</v>
      </c>
      <c r="M2519" s="227">
        <v>0</v>
      </c>
      <c r="N2519" s="227">
        <v>0</v>
      </c>
      <c r="O2519" s="227">
        <v>6.4409999999999998</v>
      </c>
      <c r="P2519" s="227"/>
      <c r="Q2519" s="36">
        <f t="shared" si="1225"/>
        <v>6.4409999999999998</v>
      </c>
      <c r="R2519" s="225"/>
    </row>
    <row r="2520" spans="1:18" s="5" customFormat="1" ht="51">
      <c r="A2520" s="496"/>
      <c r="B2520" s="480"/>
      <c r="C2520" s="524"/>
      <c r="D2520" s="518"/>
      <c r="E2520" s="480"/>
      <c r="F2520" s="480"/>
      <c r="G2520" s="480"/>
      <c r="H2520" s="480"/>
      <c r="I2520" s="232" t="s">
        <v>125</v>
      </c>
      <c r="J2520" s="496"/>
      <c r="K2520" s="51" t="s">
        <v>45</v>
      </c>
      <c r="L2520" s="36">
        <f>L2521</f>
        <v>0</v>
      </c>
      <c r="M2520" s="36">
        <f t="shared" ref="M2520:O2520" si="1275">M2521</f>
        <v>0</v>
      </c>
      <c r="N2520" s="36">
        <f t="shared" si="1275"/>
        <v>0</v>
      </c>
      <c r="O2520" s="36">
        <f t="shared" si="1275"/>
        <v>0.8</v>
      </c>
      <c r="P2520" s="36"/>
      <c r="Q2520" s="36">
        <f t="shared" si="1225"/>
        <v>0.8</v>
      </c>
      <c r="R2520" s="225"/>
    </row>
    <row r="2521" spans="1:18" s="5" customFormat="1" ht="25.5">
      <c r="A2521" s="496"/>
      <c r="B2521" s="480"/>
      <c r="C2521" s="524"/>
      <c r="D2521" s="518"/>
      <c r="E2521" s="480"/>
      <c r="F2521" s="480"/>
      <c r="G2521" s="480"/>
      <c r="H2521" s="480"/>
      <c r="I2521" s="226" t="s">
        <v>490</v>
      </c>
      <c r="J2521" s="496"/>
      <c r="K2521" s="61" t="s">
        <v>127</v>
      </c>
      <c r="L2521" s="227">
        <v>0</v>
      </c>
      <c r="M2521" s="227">
        <v>0</v>
      </c>
      <c r="N2521" s="227">
        <v>0</v>
      </c>
      <c r="O2521" s="227">
        <v>0.8</v>
      </c>
      <c r="P2521" s="227"/>
      <c r="Q2521" s="36">
        <f t="shared" si="1225"/>
        <v>0.8</v>
      </c>
      <c r="R2521" s="225"/>
    </row>
    <row r="2522" spans="1:18" s="5" customFormat="1" ht="25.5">
      <c r="A2522" s="496"/>
      <c r="B2522" s="480"/>
      <c r="C2522" s="524"/>
      <c r="D2522" s="518"/>
      <c r="E2522" s="480"/>
      <c r="F2522" s="480"/>
      <c r="G2522" s="480"/>
      <c r="H2522" s="480"/>
      <c r="I2522" s="34" t="s">
        <v>25</v>
      </c>
      <c r="J2522" s="496"/>
      <c r="K2522" s="51" t="s">
        <v>47</v>
      </c>
      <c r="L2522" s="36">
        <f>L2523+L2524</f>
        <v>0</v>
      </c>
      <c r="M2522" s="36">
        <f t="shared" ref="M2522:N2522" si="1276">M2523+M2524</f>
        <v>0</v>
      </c>
      <c r="N2522" s="36">
        <f t="shared" si="1276"/>
        <v>8.3949999999999996</v>
      </c>
      <c r="O2522" s="36">
        <f>O2523+O2524</f>
        <v>2.3170000000000002</v>
      </c>
      <c r="P2522" s="36"/>
      <c r="Q2522" s="36">
        <f t="shared" si="1225"/>
        <v>10.712</v>
      </c>
      <c r="R2522" s="225"/>
    </row>
    <row r="2523" spans="1:18" s="5" customFormat="1">
      <c r="A2523" s="496"/>
      <c r="B2523" s="480"/>
      <c r="C2523" s="524"/>
      <c r="D2523" s="518"/>
      <c r="E2523" s="480"/>
      <c r="F2523" s="480"/>
      <c r="G2523" s="480"/>
      <c r="H2523" s="480"/>
      <c r="I2523" s="40" t="s">
        <v>604</v>
      </c>
      <c r="J2523" s="496"/>
      <c r="K2523" s="61" t="s">
        <v>12</v>
      </c>
      <c r="L2523" s="227">
        <v>0</v>
      </c>
      <c r="M2523" s="227">
        <v>0</v>
      </c>
      <c r="N2523" s="227">
        <v>2.37</v>
      </c>
      <c r="O2523" s="227">
        <v>2.3170000000000002</v>
      </c>
      <c r="P2523" s="227"/>
      <c r="Q2523" s="36">
        <f t="shared" si="1225"/>
        <v>4.6870000000000003</v>
      </c>
      <c r="R2523" s="225"/>
    </row>
    <row r="2524" spans="1:18" s="5" customFormat="1" ht="25.5">
      <c r="A2524" s="496"/>
      <c r="B2524" s="480"/>
      <c r="C2524" s="524"/>
      <c r="D2524" s="518"/>
      <c r="E2524" s="480"/>
      <c r="F2524" s="480"/>
      <c r="G2524" s="480"/>
      <c r="H2524" s="480"/>
      <c r="I2524" s="226" t="s">
        <v>490</v>
      </c>
      <c r="J2524" s="496"/>
      <c r="K2524" s="61" t="s">
        <v>127</v>
      </c>
      <c r="L2524" s="227">
        <v>0</v>
      </c>
      <c r="M2524" s="227">
        <v>0</v>
      </c>
      <c r="N2524" s="227">
        <v>6.0250000000000004</v>
      </c>
      <c r="O2524" s="227">
        <v>0</v>
      </c>
      <c r="P2524" s="227"/>
      <c r="Q2524" s="36">
        <f t="shared" si="1225"/>
        <v>6.0250000000000004</v>
      </c>
      <c r="R2524" s="225"/>
    </row>
    <row r="2525" spans="1:18" s="5" customFormat="1" ht="38.25">
      <c r="A2525" s="496"/>
      <c r="B2525" s="480"/>
      <c r="C2525" s="524"/>
      <c r="D2525" s="518"/>
      <c r="E2525" s="480"/>
      <c r="F2525" s="480"/>
      <c r="G2525" s="480"/>
      <c r="H2525" s="480"/>
      <c r="I2525" s="38" t="s">
        <v>584</v>
      </c>
      <c r="J2525" s="496"/>
      <c r="K2525" s="51" t="s">
        <v>66</v>
      </c>
      <c r="L2525" s="36">
        <f>L2526</f>
        <v>0</v>
      </c>
      <c r="M2525" s="36">
        <f t="shared" ref="M2525:O2525" si="1277">M2526</f>
        <v>0</v>
      </c>
      <c r="N2525" s="36">
        <f t="shared" si="1277"/>
        <v>0.31900000000000001</v>
      </c>
      <c r="O2525" s="36">
        <f t="shared" si="1277"/>
        <v>0</v>
      </c>
      <c r="P2525" s="36"/>
      <c r="Q2525" s="36">
        <f t="shared" si="1225"/>
        <v>0.31900000000000001</v>
      </c>
      <c r="R2525" s="225"/>
    </row>
    <row r="2526" spans="1:18" s="5" customFormat="1">
      <c r="A2526" s="498"/>
      <c r="B2526" s="481"/>
      <c r="C2526" s="524"/>
      <c r="D2526" s="518"/>
      <c r="E2526" s="480"/>
      <c r="F2526" s="480"/>
      <c r="G2526" s="480"/>
      <c r="H2526" s="480"/>
      <c r="I2526" s="40" t="s">
        <v>604</v>
      </c>
      <c r="J2526" s="496"/>
      <c r="K2526" s="61" t="s">
        <v>12</v>
      </c>
      <c r="L2526" s="227">
        <v>0</v>
      </c>
      <c r="M2526" s="227">
        <v>0</v>
      </c>
      <c r="N2526" s="227">
        <v>0.31900000000000001</v>
      </c>
      <c r="O2526" s="227">
        <v>0</v>
      </c>
      <c r="P2526" s="227"/>
      <c r="Q2526" s="36">
        <f t="shared" si="1225"/>
        <v>0.31900000000000001</v>
      </c>
      <c r="R2526" s="225"/>
    </row>
    <row r="2527" spans="1:18" s="5" customFormat="1">
      <c r="A2527" s="495">
        <v>12</v>
      </c>
      <c r="B2527" s="479" t="s">
        <v>609</v>
      </c>
      <c r="C2527" s="524"/>
      <c r="D2527" s="518"/>
      <c r="E2527" s="480"/>
      <c r="F2527" s="480"/>
      <c r="G2527" s="480"/>
      <c r="H2527" s="480"/>
      <c r="I2527" s="43" t="s">
        <v>13</v>
      </c>
      <c r="J2527" s="495">
        <v>124</v>
      </c>
      <c r="K2527" s="10"/>
      <c r="L2527" s="15">
        <f>L2528+L2532+L2535+L2537+L2540+L2543</f>
        <v>0</v>
      </c>
      <c r="M2527" s="15">
        <f t="shared" ref="M2527:O2527" si="1278">M2528+M2532+M2535+M2537+M2540+M2543</f>
        <v>0</v>
      </c>
      <c r="N2527" s="15">
        <f t="shared" si="1278"/>
        <v>46.954999999999998</v>
      </c>
      <c r="O2527" s="15">
        <f t="shared" si="1278"/>
        <v>83.054000000000002</v>
      </c>
      <c r="P2527" s="15"/>
      <c r="Q2527" s="15">
        <f t="shared" si="1225"/>
        <v>130.00900000000001</v>
      </c>
      <c r="R2527" s="115"/>
    </row>
    <row r="2528" spans="1:18" s="5" customFormat="1" ht="51">
      <c r="A2528" s="496"/>
      <c r="B2528" s="480"/>
      <c r="C2528" s="524"/>
      <c r="D2528" s="518"/>
      <c r="E2528" s="480"/>
      <c r="F2528" s="480"/>
      <c r="G2528" s="480"/>
      <c r="H2528" s="480"/>
      <c r="I2528" s="34" t="s">
        <v>121</v>
      </c>
      <c r="J2528" s="496"/>
      <c r="K2528" s="51" t="s">
        <v>10</v>
      </c>
      <c r="L2528" s="68">
        <f>L2529+L2530+L2531</f>
        <v>0</v>
      </c>
      <c r="M2528" s="68">
        <f t="shared" ref="M2528:O2528" si="1279">M2529+M2530+M2531</f>
        <v>0</v>
      </c>
      <c r="N2528" s="68">
        <f t="shared" si="1279"/>
        <v>40.747999999999998</v>
      </c>
      <c r="O2528" s="68">
        <f t="shared" si="1279"/>
        <v>40.518999999999998</v>
      </c>
      <c r="P2528" s="68"/>
      <c r="Q2528" s="36">
        <f t="shared" si="1225"/>
        <v>81.266999999999996</v>
      </c>
      <c r="R2528" s="230"/>
    </row>
    <row r="2529" spans="1:18" s="5" customFormat="1" ht="25.5">
      <c r="A2529" s="496"/>
      <c r="B2529" s="480"/>
      <c r="C2529" s="524"/>
      <c r="D2529" s="518"/>
      <c r="E2529" s="480"/>
      <c r="F2529" s="480"/>
      <c r="G2529" s="480"/>
      <c r="H2529" s="480"/>
      <c r="I2529" s="40" t="s">
        <v>23</v>
      </c>
      <c r="J2529" s="496"/>
      <c r="K2529" s="61" t="s">
        <v>11</v>
      </c>
      <c r="L2529" s="35">
        <v>0</v>
      </c>
      <c r="M2529" s="35">
        <v>0</v>
      </c>
      <c r="N2529" s="227">
        <v>0</v>
      </c>
      <c r="O2529" s="227">
        <v>1.9E-2</v>
      </c>
      <c r="P2529" s="227"/>
      <c r="Q2529" s="36">
        <f t="shared" si="1225"/>
        <v>1.9E-2</v>
      </c>
      <c r="R2529" s="225"/>
    </row>
    <row r="2530" spans="1:18" s="5" customFormat="1">
      <c r="A2530" s="496"/>
      <c r="B2530" s="480"/>
      <c r="C2530" s="524"/>
      <c r="D2530" s="518"/>
      <c r="E2530" s="480"/>
      <c r="F2530" s="480"/>
      <c r="G2530" s="480"/>
      <c r="H2530" s="480"/>
      <c r="I2530" s="40" t="s">
        <v>604</v>
      </c>
      <c r="J2530" s="496"/>
      <c r="K2530" s="61" t="s">
        <v>12</v>
      </c>
      <c r="L2530" s="35">
        <v>0</v>
      </c>
      <c r="M2530" s="35">
        <v>0</v>
      </c>
      <c r="N2530" s="227">
        <v>37.838999999999999</v>
      </c>
      <c r="O2530" s="227">
        <v>40.5</v>
      </c>
      <c r="P2530" s="227"/>
      <c r="Q2530" s="36">
        <f t="shared" si="1225"/>
        <v>78.338999999999999</v>
      </c>
      <c r="R2530" s="225"/>
    </row>
    <row r="2531" spans="1:18" s="5" customFormat="1" ht="25.5">
      <c r="A2531" s="496"/>
      <c r="B2531" s="480"/>
      <c r="C2531" s="524"/>
      <c r="D2531" s="518"/>
      <c r="E2531" s="480"/>
      <c r="F2531" s="480"/>
      <c r="G2531" s="480"/>
      <c r="H2531" s="480"/>
      <c r="I2531" s="226" t="s">
        <v>490</v>
      </c>
      <c r="J2531" s="496"/>
      <c r="K2531" s="61" t="s">
        <v>127</v>
      </c>
      <c r="L2531" s="35">
        <v>0</v>
      </c>
      <c r="M2531" s="35">
        <v>0</v>
      </c>
      <c r="N2531" s="227">
        <v>2.9089999999999998</v>
      </c>
      <c r="O2531" s="227">
        <v>0</v>
      </c>
      <c r="P2531" s="227"/>
      <c r="Q2531" s="36">
        <f t="shared" si="1225"/>
        <v>2.9089999999999998</v>
      </c>
      <c r="R2531" s="225"/>
    </row>
    <row r="2532" spans="1:18" s="5" customFormat="1" ht="25.5">
      <c r="A2532" s="496"/>
      <c r="B2532" s="480"/>
      <c r="C2532" s="524"/>
      <c r="D2532" s="518"/>
      <c r="E2532" s="480"/>
      <c r="F2532" s="480"/>
      <c r="G2532" s="480"/>
      <c r="H2532" s="480"/>
      <c r="I2532" s="34" t="s">
        <v>122</v>
      </c>
      <c r="J2532" s="496"/>
      <c r="K2532" s="51" t="s">
        <v>44</v>
      </c>
      <c r="L2532" s="36">
        <f>L2533</f>
        <v>0</v>
      </c>
      <c r="M2532" s="36">
        <f t="shared" ref="M2532:O2532" si="1280">M2533</f>
        <v>0</v>
      </c>
      <c r="N2532" s="36">
        <f t="shared" si="1280"/>
        <v>0.877</v>
      </c>
      <c r="O2532" s="36">
        <f t="shared" si="1280"/>
        <v>15.606999999999999</v>
      </c>
      <c r="P2532" s="36"/>
      <c r="Q2532" s="36">
        <f t="shared" si="1225"/>
        <v>16.483999999999998</v>
      </c>
      <c r="R2532" s="225"/>
    </row>
    <row r="2533" spans="1:18" s="5" customFormat="1">
      <c r="A2533" s="496"/>
      <c r="B2533" s="480"/>
      <c r="C2533" s="524"/>
      <c r="D2533" s="518"/>
      <c r="E2533" s="480"/>
      <c r="F2533" s="480"/>
      <c r="G2533" s="480"/>
      <c r="H2533" s="480"/>
      <c r="I2533" s="40" t="s">
        <v>604</v>
      </c>
      <c r="J2533" s="496"/>
      <c r="K2533" s="61" t="s">
        <v>12</v>
      </c>
      <c r="L2533" s="35">
        <v>0</v>
      </c>
      <c r="M2533" s="35">
        <v>0</v>
      </c>
      <c r="N2533" s="227">
        <v>0.877</v>
      </c>
      <c r="O2533" s="227">
        <v>15.606999999999999</v>
      </c>
      <c r="P2533" s="227"/>
      <c r="Q2533" s="36">
        <f t="shared" si="1225"/>
        <v>16.483999999999998</v>
      </c>
      <c r="R2533" s="225"/>
    </row>
    <row r="2534" spans="1:18" s="5" customFormat="1" ht="25.5">
      <c r="A2534" s="496"/>
      <c r="B2534" s="480"/>
      <c r="C2534" s="524"/>
      <c r="D2534" s="518"/>
      <c r="E2534" s="480"/>
      <c r="F2534" s="480"/>
      <c r="G2534" s="480"/>
      <c r="H2534" s="480"/>
      <c r="I2534" s="226" t="s">
        <v>490</v>
      </c>
      <c r="J2534" s="496"/>
      <c r="K2534" s="61" t="s">
        <v>127</v>
      </c>
      <c r="L2534" s="35">
        <v>0</v>
      </c>
      <c r="M2534" s="35">
        <v>0</v>
      </c>
      <c r="N2534" s="227">
        <v>4.2560000000000002</v>
      </c>
      <c r="O2534" s="227">
        <v>6.7450000000000001</v>
      </c>
      <c r="P2534" s="227"/>
      <c r="Q2534" s="36">
        <f t="shared" si="1225"/>
        <v>11.001000000000001</v>
      </c>
      <c r="R2534" s="225"/>
    </row>
    <row r="2535" spans="1:18" s="5" customFormat="1" ht="25.5">
      <c r="A2535" s="496"/>
      <c r="B2535" s="480"/>
      <c r="C2535" s="524"/>
      <c r="D2535" s="518"/>
      <c r="E2535" s="480"/>
      <c r="F2535" s="480"/>
      <c r="G2535" s="480"/>
      <c r="H2535" s="480"/>
      <c r="I2535" s="34" t="s">
        <v>123</v>
      </c>
      <c r="J2535" s="496"/>
      <c r="K2535" s="51" t="s">
        <v>40</v>
      </c>
      <c r="L2535" s="36">
        <f>L2536</f>
        <v>0</v>
      </c>
      <c r="M2535" s="36">
        <f t="shared" ref="M2535:O2535" si="1281">M2536</f>
        <v>0</v>
      </c>
      <c r="N2535" s="36">
        <f t="shared" si="1281"/>
        <v>1.1499999999999999</v>
      </c>
      <c r="O2535" s="36">
        <f t="shared" si="1281"/>
        <v>3.4060000000000001</v>
      </c>
      <c r="P2535" s="36"/>
      <c r="Q2535" s="36">
        <f t="shared" si="1225"/>
        <v>4.556</v>
      </c>
      <c r="R2535" s="225"/>
    </row>
    <row r="2536" spans="1:18" s="5" customFormat="1">
      <c r="A2536" s="496"/>
      <c r="B2536" s="480"/>
      <c r="C2536" s="524"/>
      <c r="D2536" s="518"/>
      <c r="E2536" s="480"/>
      <c r="F2536" s="480"/>
      <c r="G2536" s="480"/>
      <c r="H2536" s="480"/>
      <c r="I2536" s="40" t="s">
        <v>604</v>
      </c>
      <c r="J2536" s="496"/>
      <c r="K2536" s="61" t="s">
        <v>12</v>
      </c>
      <c r="L2536" s="35">
        <v>0</v>
      </c>
      <c r="M2536" s="35">
        <v>0</v>
      </c>
      <c r="N2536" s="227">
        <v>1.1499999999999999</v>
      </c>
      <c r="O2536" s="227">
        <v>3.4060000000000001</v>
      </c>
      <c r="P2536" s="227"/>
      <c r="Q2536" s="36">
        <f t="shared" si="1225"/>
        <v>4.556</v>
      </c>
      <c r="R2536" s="225"/>
    </row>
    <row r="2537" spans="1:18" s="5" customFormat="1" ht="25.5">
      <c r="A2537" s="496"/>
      <c r="B2537" s="480"/>
      <c r="C2537" s="524"/>
      <c r="D2537" s="518"/>
      <c r="E2537" s="480"/>
      <c r="F2537" s="480"/>
      <c r="G2537" s="480"/>
      <c r="H2537" s="480"/>
      <c r="I2537" s="34" t="s">
        <v>124</v>
      </c>
      <c r="J2537" s="496"/>
      <c r="K2537" s="51" t="s">
        <v>11</v>
      </c>
      <c r="L2537" s="36">
        <f>L2538+L2539</f>
        <v>0</v>
      </c>
      <c r="M2537" s="36">
        <f t="shared" ref="M2537:O2537" si="1282">M2538+M2539</f>
        <v>0</v>
      </c>
      <c r="N2537" s="36">
        <f t="shared" si="1282"/>
        <v>1.101</v>
      </c>
      <c r="O2537" s="36">
        <f t="shared" si="1282"/>
        <v>21.626000000000001</v>
      </c>
      <c r="P2537" s="36"/>
      <c r="Q2537" s="36">
        <f t="shared" si="1225"/>
        <v>22.727</v>
      </c>
      <c r="R2537" s="225"/>
    </row>
    <row r="2538" spans="1:18" s="5" customFormat="1">
      <c r="A2538" s="496"/>
      <c r="B2538" s="480"/>
      <c r="C2538" s="524"/>
      <c r="D2538" s="518"/>
      <c r="E2538" s="480"/>
      <c r="F2538" s="480"/>
      <c r="G2538" s="480"/>
      <c r="H2538" s="480"/>
      <c r="I2538" s="40" t="s">
        <v>604</v>
      </c>
      <c r="J2538" s="496"/>
      <c r="K2538" s="61" t="s">
        <v>12</v>
      </c>
      <c r="L2538" s="35">
        <v>0</v>
      </c>
      <c r="M2538" s="35">
        <v>0</v>
      </c>
      <c r="N2538" s="227">
        <v>1.101</v>
      </c>
      <c r="O2538" s="227">
        <v>1.6259999999999999</v>
      </c>
      <c r="P2538" s="227"/>
      <c r="Q2538" s="36">
        <f t="shared" si="1225"/>
        <v>2.7269999999999999</v>
      </c>
      <c r="R2538" s="225"/>
    </row>
    <row r="2539" spans="1:18" s="5" customFormat="1" ht="25.5">
      <c r="A2539" s="496"/>
      <c r="B2539" s="480"/>
      <c r="C2539" s="524"/>
      <c r="D2539" s="518"/>
      <c r="E2539" s="480"/>
      <c r="F2539" s="480"/>
      <c r="G2539" s="480"/>
      <c r="H2539" s="480"/>
      <c r="I2539" s="226" t="s">
        <v>490</v>
      </c>
      <c r="J2539" s="496"/>
      <c r="K2539" s="61" t="s">
        <v>127</v>
      </c>
      <c r="L2539" s="35">
        <v>0</v>
      </c>
      <c r="M2539" s="35">
        <v>0</v>
      </c>
      <c r="N2539" s="227">
        <v>0</v>
      </c>
      <c r="O2539" s="227">
        <v>20</v>
      </c>
      <c r="P2539" s="227"/>
      <c r="Q2539" s="36">
        <f t="shared" si="1225"/>
        <v>20</v>
      </c>
      <c r="R2539" s="225"/>
    </row>
    <row r="2540" spans="1:18" s="5" customFormat="1" ht="25.5">
      <c r="A2540" s="496"/>
      <c r="B2540" s="480"/>
      <c r="C2540" s="524"/>
      <c r="D2540" s="518"/>
      <c r="E2540" s="480"/>
      <c r="F2540" s="480"/>
      <c r="G2540" s="480"/>
      <c r="H2540" s="480"/>
      <c r="I2540" s="34" t="s">
        <v>25</v>
      </c>
      <c r="J2540" s="496"/>
      <c r="K2540" s="51" t="s">
        <v>47</v>
      </c>
      <c r="L2540" s="36">
        <f>L2541+L2542</f>
        <v>0</v>
      </c>
      <c r="M2540" s="36">
        <f t="shared" ref="M2540:O2540" si="1283">M2541+M2542</f>
        <v>0</v>
      </c>
      <c r="N2540" s="36">
        <f t="shared" si="1283"/>
        <v>2.3380000000000001</v>
      </c>
      <c r="O2540" s="36">
        <f t="shared" si="1283"/>
        <v>1.8959999999999999</v>
      </c>
      <c r="P2540" s="36"/>
      <c r="Q2540" s="36">
        <f t="shared" si="1225"/>
        <v>4.234</v>
      </c>
      <c r="R2540" s="225"/>
    </row>
    <row r="2541" spans="1:18" s="5" customFormat="1">
      <c r="A2541" s="496"/>
      <c r="B2541" s="480"/>
      <c r="C2541" s="524"/>
      <c r="D2541" s="518"/>
      <c r="E2541" s="480"/>
      <c r="F2541" s="480"/>
      <c r="G2541" s="480"/>
      <c r="H2541" s="480"/>
      <c r="I2541" s="40" t="s">
        <v>604</v>
      </c>
      <c r="J2541" s="496"/>
      <c r="K2541" s="61" t="s">
        <v>12</v>
      </c>
      <c r="L2541" s="35">
        <v>0</v>
      </c>
      <c r="M2541" s="35">
        <v>0</v>
      </c>
      <c r="N2541" s="227">
        <v>1.968</v>
      </c>
      <c r="O2541" s="227">
        <v>1.8959999999999999</v>
      </c>
      <c r="P2541" s="227"/>
      <c r="Q2541" s="36">
        <f t="shared" si="1225"/>
        <v>3.8639999999999999</v>
      </c>
      <c r="R2541" s="225"/>
    </row>
    <row r="2542" spans="1:18" s="5" customFormat="1" ht="25.5">
      <c r="A2542" s="496"/>
      <c r="B2542" s="480"/>
      <c r="C2542" s="524"/>
      <c r="D2542" s="518"/>
      <c r="E2542" s="480"/>
      <c r="F2542" s="480"/>
      <c r="G2542" s="480"/>
      <c r="H2542" s="480"/>
      <c r="I2542" s="226" t="s">
        <v>490</v>
      </c>
      <c r="J2542" s="496"/>
      <c r="K2542" s="61" t="s">
        <v>127</v>
      </c>
      <c r="L2542" s="35">
        <v>0</v>
      </c>
      <c r="M2542" s="35">
        <v>0</v>
      </c>
      <c r="N2542" s="227">
        <v>0.37</v>
      </c>
      <c r="O2542" s="227">
        <v>0</v>
      </c>
      <c r="P2542" s="227"/>
      <c r="Q2542" s="36">
        <f t="shared" si="1225"/>
        <v>0.37</v>
      </c>
      <c r="R2542" s="225"/>
    </row>
    <row r="2543" spans="1:18" s="5" customFormat="1" ht="38.25">
      <c r="A2543" s="496"/>
      <c r="B2543" s="480"/>
      <c r="C2543" s="524"/>
      <c r="D2543" s="518"/>
      <c r="E2543" s="480"/>
      <c r="F2543" s="480"/>
      <c r="G2543" s="480"/>
      <c r="H2543" s="480"/>
      <c r="I2543" s="38" t="s">
        <v>584</v>
      </c>
      <c r="J2543" s="496"/>
      <c r="K2543" s="51" t="s">
        <v>66</v>
      </c>
      <c r="L2543" s="36">
        <f>L2544</f>
        <v>0</v>
      </c>
      <c r="M2543" s="36">
        <f t="shared" ref="M2543:O2543" si="1284">M2544</f>
        <v>0</v>
      </c>
      <c r="N2543" s="36">
        <f t="shared" si="1284"/>
        <v>0.74099999999999999</v>
      </c>
      <c r="O2543" s="36">
        <f t="shared" si="1284"/>
        <v>0</v>
      </c>
      <c r="P2543" s="36"/>
      <c r="Q2543" s="36">
        <f t="shared" si="1225"/>
        <v>0.74099999999999999</v>
      </c>
      <c r="R2543" s="225"/>
    </row>
    <row r="2544" spans="1:18" s="5" customFormat="1">
      <c r="A2544" s="496"/>
      <c r="B2544" s="480"/>
      <c r="C2544" s="524"/>
      <c r="D2544" s="518"/>
      <c r="E2544" s="480"/>
      <c r="F2544" s="480"/>
      <c r="G2544" s="480"/>
      <c r="H2544" s="480"/>
      <c r="I2544" s="40" t="s">
        <v>604</v>
      </c>
      <c r="J2544" s="496"/>
      <c r="K2544" s="61" t="s">
        <v>12</v>
      </c>
      <c r="L2544" s="35">
        <v>0</v>
      </c>
      <c r="M2544" s="35">
        <v>0</v>
      </c>
      <c r="N2544" s="227">
        <v>0.74099999999999999</v>
      </c>
      <c r="O2544" s="227">
        <v>0</v>
      </c>
      <c r="P2544" s="227"/>
      <c r="Q2544" s="36">
        <f t="shared" si="1225"/>
        <v>0.74099999999999999</v>
      </c>
      <c r="R2544" s="225"/>
    </row>
    <row r="2545" spans="1:18" s="5" customFormat="1">
      <c r="A2545" s="497">
        <v>13</v>
      </c>
      <c r="B2545" s="516" t="s">
        <v>610</v>
      </c>
      <c r="C2545" s="524"/>
      <c r="D2545" s="518"/>
      <c r="E2545" s="480"/>
      <c r="F2545" s="480"/>
      <c r="G2545" s="480"/>
      <c r="H2545" s="480"/>
      <c r="I2545" s="43" t="s">
        <v>13</v>
      </c>
      <c r="J2545" s="219"/>
      <c r="K2545" s="10"/>
      <c r="L2545" s="15">
        <f>L2546+L2550+L2552+L2555+L2557+L2560</f>
        <v>0</v>
      </c>
      <c r="M2545" s="15">
        <f t="shared" ref="M2545:O2545" si="1285">M2546+M2550+M2552+M2555+M2557+M2560</f>
        <v>0</v>
      </c>
      <c r="N2545" s="15">
        <f t="shared" si="1285"/>
        <v>148.83700000000002</v>
      </c>
      <c r="O2545" s="15">
        <f t="shared" si="1285"/>
        <v>103.223</v>
      </c>
      <c r="P2545" s="15"/>
      <c r="Q2545" s="15">
        <f t="shared" si="1225"/>
        <v>252.06</v>
      </c>
      <c r="R2545" s="115"/>
    </row>
    <row r="2546" spans="1:18" s="5" customFormat="1" ht="51">
      <c r="A2546" s="497"/>
      <c r="B2546" s="516"/>
      <c r="C2546" s="524"/>
      <c r="D2546" s="518"/>
      <c r="E2546" s="480"/>
      <c r="F2546" s="480"/>
      <c r="G2546" s="480"/>
      <c r="H2546" s="480"/>
      <c r="I2546" s="34" t="s">
        <v>121</v>
      </c>
      <c r="J2546" s="495">
        <v>124</v>
      </c>
      <c r="K2546" s="51" t="s">
        <v>10</v>
      </c>
      <c r="L2546" s="68">
        <f>L2547+L2548+L2549</f>
        <v>0</v>
      </c>
      <c r="M2546" s="68">
        <f t="shared" ref="M2546:O2546" si="1286">M2547+M2548+M2549</f>
        <v>0</v>
      </c>
      <c r="N2546" s="68">
        <f t="shared" si="1286"/>
        <v>60.071999999999996</v>
      </c>
      <c r="O2546" s="68">
        <f t="shared" si="1286"/>
        <v>58.817999999999998</v>
      </c>
      <c r="P2546" s="68"/>
      <c r="Q2546" s="36">
        <f t="shared" si="1225"/>
        <v>118.88999999999999</v>
      </c>
      <c r="R2546" s="225"/>
    </row>
    <row r="2547" spans="1:18" s="5" customFormat="1" ht="25.5">
      <c r="A2547" s="497"/>
      <c r="B2547" s="516"/>
      <c r="C2547" s="524"/>
      <c r="D2547" s="518"/>
      <c r="E2547" s="480"/>
      <c r="F2547" s="480"/>
      <c r="G2547" s="480"/>
      <c r="H2547" s="480"/>
      <c r="I2547" s="40" t="s">
        <v>23</v>
      </c>
      <c r="J2547" s="496"/>
      <c r="K2547" s="61" t="s">
        <v>11</v>
      </c>
      <c r="L2547" s="227">
        <v>0</v>
      </c>
      <c r="M2547" s="227">
        <v>0</v>
      </c>
      <c r="N2547" s="227">
        <v>0</v>
      </c>
      <c r="O2547" s="227">
        <v>9.5000000000000001E-2</v>
      </c>
      <c r="P2547" s="227"/>
      <c r="Q2547" s="36">
        <f t="shared" si="1225"/>
        <v>9.5000000000000001E-2</v>
      </c>
      <c r="R2547" s="225"/>
    </row>
    <row r="2548" spans="1:18" s="5" customFormat="1">
      <c r="A2548" s="497"/>
      <c r="B2548" s="516"/>
      <c r="C2548" s="524"/>
      <c r="D2548" s="518"/>
      <c r="E2548" s="480"/>
      <c r="F2548" s="480"/>
      <c r="G2548" s="480"/>
      <c r="H2548" s="480"/>
      <c r="I2548" s="40" t="s">
        <v>16</v>
      </c>
      <c r="J2548" s="496"/>
      <c r="K2548" s="61" t="s">
        <v>12</v>
      </c>
      <c r="L2548" s="227">
        <v>0</v>
      </c>
      <c r="M2548" s="227">
        <v>0</v>
      </c>
      <c r="N2548" s="227">
        <v>57.48</v>
      </c>
      <c r="O2548" s="227">
        <v>58.722999999999999</v>
      </c>
      <c r="P2548" s="227"/>
      <c r="Q2548" s="36">
        <f t="shared" ref="Q2548" si="1287">L2548+M2548+N2548+O2548</f>
        <v>116.203</v>
      </c>
      <c r="R2548" s="225"/>
    </row>
    <row r="2549" spans="1:18" s="5" customFormat="1" ht="25.5">
      <c r="A2549" s="497"/>
      <c r="B2549" s="516"/>
      <c r="C2549" s="524"/>
      <c r="D2549" s="518"/>
      <c r="E2549" s="480"/>
      <c r="F2549" s="480"/>
      <c r="G2549" s="480"/>
      <c r="H2549" s="480"/>
      <c r="I2549" s="226" t="s">
        <v>490</v>
      </c>
      <c r="J2549" s="496"/>
      <c r="K2549" s="61" t="s">
        <v>127</v>
      </c>
      <c r="L2549" s="227">
        <v>0</v>
      </c>
      <c r="M2549" s="227">
        <v>0</v>
      </c>
      <c r="N2549" s="227">
        <v>2.5920000000000001</v>
      </c>
      <c r="O2549" s="227">
        <v>0</v>
      </c>
      <c r="P2549" s="227"/>
      <c r="Q2549" s="36">
        <f t="shared" si="1225"/>
        <v>2.5920000000000001</v>
      </c>
      <c r="R2549" s="225"/>
    </row>
    <row r="2550" spans="1:18" s="5" customFormat="1" ht="25.5">
      <c r="A2550" s="497"/>
      <c r="B2550" s="516"/>
      <c r="C2550" s="524"/>
      <c r="D2550" s="518"/>
      <c r="E2550" s="480"/>
      <c r="F2550" s="480"/>
      <c r="G2550" s="480"/>
      <c r="H2550" s="480"/>
      <c r="I2550" s="34" t="s">
        <v>123</v>
      </c>
      <c r="J2550" s="496"/>
      <c r="K2550" s="51" t="s">
        <v>40</v>
      </c>
      <c r="L2550" s="68">
        <f>L2551</f>
        <v>0</v>
      </c>
      <c r="M2550" s="68">
        <f t="shared" ref="M2550:O2550" si="1288">M2551</f>
        <v>0</v>
      </c>
      <c r="N2550" s="68">
        <f t="shared" si="1288"/>
        <v>2.948</v>
      </c>
      <c r="O2550" s="68">
        <f t="shared" si="1288"/>
        <v>9.2479999999999993</v>
      </c>
      <c r="P2550" s="68"/>
      <c r="Q2550" s="36">
        <f t="shared" si="1225"/>
        <v>12.196</v>
      </c>
      <c r="R2550" s="225"/>
    </row>
    <row r="2551" spans="1:18" s="5" customFormat="1">
      <c r="A2551" s="497"/>
      <c r="B2551" s="516"/>
      <c r="C2551" s="524"/>
      <c r="D2551" s="518"/>
      <c r="E2551" s="480"/>
      <c r="F2551" s="480"/>
      <c r="G2551" s="480"/>
      <c r="H2551" s="480"/>
      <c r="I2551" s="40" t="s">
        <v>16</v>
      </c>
      <c r="J2551" s="496"/>
      <c r="K2551" s="61" t="s">
        <v>12</v>
      </c>
      <c r="L2551" s="227">
        <v>0</v>
      </c>
      <c r="M2551" s="227">
        <v>0</v>
      </c>
      <c r="N2551" s="227">
        <v>2.948</v>
      </c>
      <c r="O2551" s="227">
        <v>9.2479999999999993</v>
      </c>
      <c r="P2551" s="227"/>
      <c r="Q2551" s="36">
        <f t="shared" si="1225"/>
        <v>12.196</v>
      </c>
      <c r="R2551" s="230"/>
    </row>
    <row r="2552" spans="1:18" s="5" customFormat="1" ht="25.5">
      <c r="A2552" s="497"/>
      <c r="B2552" s="516"/>
      <c r="C2552" s="524"/>
      <c r="D2552" s="518"/>
      <c r="E2552" s="480"/>
      <c r="F2552" s="480"/>
      <c r="G2552" s="480"/>
      <c r="H2552" s="480"/>
      <c r="I2552" s="34" t="s">
        <v>124</v>
      </c>
      <c r="J2552" s="496"/>
      <c r="K2552" s="51" t="s">
        <v>11</v>
      </c>
      <c r="L2552" s="68">
        <f>L2553+L2554</f>
        <v>0</v>
      </c>
      <c r="M2552" s="68">
        <f t="shared" ref="M2552:O2552" si="1289">M2553+M2554</f>
        <v>0</v>
      </c>
      <c r="N2552" s="68">
        <f t="shared" si="1289"/>
        <v>80.393000000000001</v>
      </c>
      <c r="O2552" s="68">
        <f t="shared" si="1289"/>
        <v>34.683</v>
      </c>
      <c r="P2552" s="68"/>
      <c r="Q2552" s="36">
        <f t="shared" si="1225"/>
        <v>115.07599999999999</v>
      </c>
      <c r="R2552" s="230"/>
    </row>
    <row r="2553" spans="1:18" s="5" customFormat="1">
      <c r="A2553" s="497"/>
      <c r="B2553" s="516"/>
      <c r="C2553" s="524"/>
      <c r="D2553" s="518"/>
      <c r="E2553" s="480"/>
      <c r="F2553" s="480"/>
      <c r="G2553" s="480"/>
      <c r="H2553" s="480"/>
      <c r="I2553" s="40" t="s">
        <v>16</v>
      </c>
      <c r="J2553" s="496"/>
      <c r="K2553" s="61" t="s">
        <v>12</v>
      </c>
      <c r="L2553" s="227">
        <v>0</v>
      </c>
      <c r="M2553" s="227">
        <v>0</v>
      </c>
      <c r="N2553" s="35">
        <v>4.9050000000000002</v>
      </c>
      <c r="O2553" s="35">
        <v>16.739000000000001</v>
      </c>
      <c r="P2553" s="35"/>
      <c r="Q2553" s="36">
        <f t="shared" si="1225"/>
        <v>21.644000000000002</v>
      </c>
      <c r="R2553" s="225"/>
    </row>
    <row r="2554" spans="1:18" s="5" customFormat="1" ht="25.5">
      <c r="A2554" s="497"/>
      <c r="B2554" s="516"/>
      <c r="C2554" s="524"/>
      <c r="D2554" s="518"/>
      <c r="E2554" s="480"/>
      <c r="F2554" s="480"/>
      <c r="G2554" s="480"/>
      <c r="H2554" s="480"/>
      <c r="I2554" s="226" t="s">
        <v>490</v>
      </c>
      <c r="J2554" s="496"/>
      <c r="K2554" s="61" t="s">
        <v>127</v>
      </c>
      <c r="L2554" s="227">
        <v>0</v>
      </c>
      <c r="M2554" s="227">
        <v>0</v>
      </c>
      <c r="N2554" s="227">
        <v>75.488</v>
      </c>
      <c r="O2554" s="35">
        <v>17.943999999999999</v>
      </c>
      <c r="P2554" s="35"/>
      <c r="Q2554" s="36">
        <f t="shared" si="1225"/>
        <v>93.432000000000002</v>
      </c>
      <c r="R2554" s="225"/>
    </row>
    <row r="2555" spans="1:18" s="5" customFormat="1" ht="51">
      <c r="A2555" s="497"/>
      <c r="B2555" s="516"/>
      <c r="C2555" s="524"/>
      <c r="D2555" s="518"/>
      <c r="E2555" s="480"/>
      <c r="F2555" s="480"/>
      <c r="G2555" s="480"/>
      <c r="H2555" s="480"/>
      <c r="I2555" s="232" t="s">
        <v>125</v>
      </c>
      <c r="J2555" s="496"/>
      <c r="K2555" s="51" t="s">
        <v>45</v>
      </c>
      <c r="L2555" s="68">
        <f>L2556</f>
        <v>0</v>
      </c>
      <c r="M2555" s="68">
        <f t="shared" ref="M2555:O2555" si="1290">M2556</f>
        <v>0</v>
      </c>
      <c r="N2555" s="68">
        <f t="shared" si="1290"/>
        <v>1.268</v>
      </c>
      <c r="O2555" s="68">
        <f t="shared" si="1290"/>
        <v>0</v>
      </c>
      <c r="P2555" s="68"/>
      <c r="Q2555" s="36">
        <f t="shared" si="1225"/>
        <v>1.268</v>
      </c>
      <c r="R2555" s="225"/>
    </row>
    <row r="2556" spans="1:18" s="5" customFormat="1" ht="25.5">
      <c r="A2556" s="497"/>
      <c r="B2556" s="516"/>
      <c r="C2556" s="524"/>
      <c r="D2556" s="518"/>
      <c r="E2556" s="480"/>
      <c r="F2556" s="480"/>
      <c r="G2556" s="480"/>
      <c r="H2556" s="480"/>
      <c r="I2556" s="226" t="s">
        <v>490</v>
      </c>
      <c r="J2556" s="496"/>
      <c r="K2556" s="61" t="s">
        <v>127</v>
      </c>
      <c r="L2556" s="227">
        <v>0</v>
      </c>
      <c r="M2556" s="227">
        <v>0</v>
      </c>
      <c r="N2556" s="227">
        <v>1.268</v>
      </c>
      <c r="O2556" s="36">
        <v>0</v>
      </c>
      <c r="P2556" s="36"/>
      <c r="Q2556" s="36">
        <f t="shared" si="1225"/>
        <v>1.268</v>
      </c>
      <c r="R2556" s="225"/>
    </row>
    <row r="2557" spans="1:18" s="5" customFormat="1" ht="25.5">
      <c r="A2557" s="497"/>
      <c r="B2557" s="516"/>
      <c r="C2557" s="524"/>
      <c r="D2557" s="518"/>
      <c r="E2557" s="480"/>
      <c r="F2557" s="480"/>
      <c r="G2557" s="480"/>
      <c r="H2557" s="480"/>
      <c r="I2557" s="34" t="s">
        <v>25</v>
      </c>
      <c r="J2557" s="496"/>
      <c r="K2557" s="51" t="s">
        <v>47</v>
      </c>
      <c r="L2557" s="68">
        <f>L2558+L2559</f>
        <v>0</v>
      </c>
      <c r="M2557" s="68">
        <f t="shared" ref="M2557:O2557" si="1291">M2558+M2559</f>
        <v>0</v>
      </c>
      <c r="N2557" s="68">
        <f t="shared" si="1291"/>
        <v>1.988</v>
      </c>
      <c r="O2557" s="68">
        <f t="shared" si="1291"/>
        <v>0.47399999999999998</v>
      </c>
      <c r="P2557" s="68"/>
      <c r="Q2557" s="36">
        <f t="shared" si="1225"/>
        <v>2.4619999999999997</v>
      </c>
      <c r="R2557" s="225"/>
    </row>
    <row r="2558" spans="1:18" s="5" customFormat="1">
      <c r="A2558" s="497"/>
      <c r="B2558" s="516"/>
      <c r="C2558" s="524"/>
      <c r="D2558" s="518"/>
      <c r="E2558" s="480"/>
      <c r="F2558" s="480"/>
      <c r="G2558" s="480"/>
      <c r="H2558" s="480"/>
      <c r="I2558" s="40" t="s">
        <v>16</v>
      </c>
      <c r="J2558" s="496"/>
      <c r="K2558" s="61" t="s">
        <v>12</v>
      </c>
      <c r="L2558" s="227">
        <v>0</v>
      </c>
      <c r="M2558" s="227">
        <v>0</v>
      </c>
      <c r="N2558" s="35">
        <v>1.3979999999999999</v>
      </c>
      <c r="O2558" s="35">
        <v>0.47399999999999998</v>
      </c>
      <c r="P2558" s="35"/>
      <c r="Q2558" s="36">
        <f t="shared" si="1225"/>
        <v>1.8719999999999999</v>
      </c>
      <c r="R2558" s="225"/>
    </row>
    <row r="2559" spans="1:18" s="5" customFormat="1" ht="25.5">
      <c r="A2559" s="497"/>
      <c r="B2559" s="516"/>
      <c r="C2559" s="524"/>
      <c r="D2559" s="518"/>
      <c r="E2559" s="480"/>
      <c r="F2559" s="480"/>
      <c r="G2559" s="480"/>
      <c r="H2559" s="480"/>
      <c r="I2559" s="226" t="s">
        <v>490</v>
      </c>
      <c r="J2559" s="496"/>
      <c r="K2559" s="61" t="s">
        <v>127</v>
      </c>
      <c r="L2559" s="227">
        <v>0</v>
      </c>
      <c r="M2559" s="227">
        <v>0</v>
      </c>
      <c r="N2559" s="35">
        <v>0.59</v>
      </c>
      <c r="O2559" s="35">
        <v>0</v>
      </c>
      <c r="P2559" s="35"/>
      <c r="Q2559" s="36">
        <f t="shared" si="1225"/>
        <v>0.59</v>
      </c>
      <c r="R2559" s="225"/>
    </row>
    <row r="2560" spans="1:18" s="5" customFormat="1" ht="38.25">
      <c r="A2560" s="497"/>
      <c r="B2560" s="516"/>
      <c r="C2560" s="524"/>
      <c r="D2560" s="518"/>
      <c r="E2560" s="480"/>
      <c r="F2560" s="480"/>
      <c r="G2560" s="480"/>
      <c r="H2560" s="480"/>
      <c r="I2560" s="38" t="s">
        <v>584</v>
      </c>
      <c r="J2560" s="496"/>
      <c r="K2560" s="51" t="s">
        <v>66</v>
      </c>
      <c r="L2560" s="68">
        <f>L2561</f>
        <v>0</v>
      </c>
      <c r="M2560" s="68">
        <f t="shared" ref="M2560:O2560" si="1292">M2561</f>
        <v>0</v>
      </c>
      <c r="N2560" s="68">
        <f t="shared" si="1292"/>
        <v>2.1680000000000001</v>
      </c>
      <c r="O2560" s="68">
        <f t="shared" si="1292"/>
        <v>0</v>
      </c>
      <c r="P2560" s="68"/>
      <c r="Q2560" s="36">
        <f t="shared" si="1225"/>
        <v>2.1680000000000001</v>
      </c>
      <c r="R2560" s="225"/>
    </row>
    <row r="2561" spans="1:18" s="5" customFormat="1">
      <c r="A2561" s="497"/>
      <c r="B2561" s="516"/>
      <c r="C2561" s="524"/>
      <c r="D2561" s="518"/>
      <c r="E2561" s="480"/>
      <c r="F2561" s="480"/>
      <c r="G2561" s="480"/>
      <c r="H2561" s="480"/>
      <c r="I2561" s="40" t="s">
        <v>604</v>
      </c>
      <c r="J2561" s="496"/>
      <c r="K2561" s="61" t="s">
        <v>12</v>
      </c>
      <c r="L2561" s="227">
        <v>0</v>
      </c>
      <c r="M2561" s="227">
        <v>0</v>
      </c>
      <c r="N2561" s="219">
        <v>2.1680000000000001</v>
      </c>
      <c r="O2561" s="47">
        <v>0</v>
      </c>
      <c r="P2561" s="47"/>
      <c r="Q2561" s="36">
        <f t="shared" si="1225"/>
        <v>2.1680000000000001</v>
      </c>
      <c r="R2561" s="225"/>
    </row>
    <row r="2562" spans="1:18" s="5" customFormat="1">
      <c r="A2562" s="498">
        <v>14</v>
      </c>
      <c r="B2562" s="516" t="s">
        <v>591</v>
      </c>
      <c r="C2562" s="524"/>
      <c r="D2562" s="518"/>
      <c r="E2562" s="480"/>
      <c r="F2562" s="480"/>
      <c r="G2562" s="480"/>
      <c r="H2562" s="480"/>
      <c r="I2562" s="43" t="s">
        <v>13</v>
      </c>
      <c r="J2562" s="497">
        <v>451</v>
      </c>
      <c r="K2562" s="286"/>
      <c r="L2562" s="248">
        <f>L2563+L2566+L2568+L2571+L2573+L2575+L2577</f>
        <v>0</v>
      </c>
      <c r="M2562" s="248">
        <f t="shared" ref="M2562:O2562" si="1293">M2563+M2566+M2568+M2571+M2573+M2575+M2577</f>
        <v>0</v>
      </c>
      <c r="N2562" s="248">
        <f t="shared" si="1293"/>
        <v>123.098</v>
      </c>
      <c r="O2562" s="248">
        <f t="shared" si="1293"/>
        <v>283.83199999999999</v>
      </c>
      <c r="P2562" s="248"/>
      <c r="Q2562" s="15">
        <f t="shared" ref="Q2562:Q2600" si="1294">L2562+M2562+N2562+O2562</f>
        <v>406.93</v>
      </c>
      <c r="R2562" s="115"/>
    </row>
    <row r="2563" spans="1:18" s="5" customFormat="1" ht="75.75" customHeight="1">
      <c r="A2563" s="497"/>
      <c r="B2563" s="516"/>
      <c r="C2563" s="524"/>
      <c r="D2563" s="518"/>
      <c r="E2563" s="480"/>
      <c r="F2563" s="480"/>
      <c r="G2563" s="480"/>
      <c r="H2563" s="480"/>
      <c r="I2563" s="34" t="s">
        <v>129</v>
      </c>
      <c r="J2563" s="497"/>
      <c r="K2563" s="63" t="s">
        <v>10</v>
      </c>
      <c r="L2563" s="68">
        <f>L2564+L2565</f>
        <v>0</v>
      </c>
      <c r="M2563" s="68">
        <f t="shared" ref="M2563:O2563" si="1295">M2564+M2565</f>
        <v>0</v>
      </c>
      <c r="N2563" s="68">
        <f t="shared" si="1295"/>
        <v>68.938000000000002</v>
      </c>
      <c r="O2563" s="68">
        <f t="shared" si="1295"/>
        <v>68.51700000000001</v>
      </c>
      <c r="P2563" s="68"/>
      <c r="Q2563" s="36">
        <f t="shared" si="1294"/>
        <v>137.45500000000001</v>
      </c>
      <c r="R2563" s="225"/>
    </row>
    <row r="2564" spans="1:18" s="5" customFormat="1" ht="25.5">
      <c r="A2564" s="497"/>
      <c r="B2564" s="516"/>
      <c r="C2564" s="524"/>
      <c r="D2564" s="518"/>
      <c r="E2564" s="480"/>
      <c r="F2564" s="480"/>
      <c r="G2564" s="480"/>
      <c r="H2564" s="480"/>
      <c r="I2564" s="46" t="s">
        <v>114</v>
      </c>
      <c r="J2564" s="497"/>
      <c r="K2564" s="62" t="s">
        <v>11</v>
      </c>
      <c r="L2564" s="227">
        <v>0</v>
      </c>
      <c r="M2564" s="227">
        <v>0</v>
      </c>
      <c r="N2564" s="57">
        <v>0</v>
      </c>
      <c r="O2564" s="57">
        <v>9.6000000000000002E-2</v>
      </c>
      <c r="P2564" s="57"/>
      <c r="Q2564" s="36">
        <f t="shared" si="1294"/>
        <v>9.6000000000000002E-2</v>
      </c>
      <c r="R2564" s="225"/>
    </row>
    <row r="2565" spans="1:18" s="5" customFormat="1">
      <c r="A2565" s="497"/>
      <c r="B2565" s="516"/>
      <c r="C2565" s="524"/>
      <c r="D2565" s="518"/>
      <c r="E2565" s="480"/>
      <c r="F2565" s="480"/>
      <c r="G2565" s="480"/>
      <c r="H2565" s="480"/>
      <c r="I2565" s="46" t="s">
        <v>16</v>
      </c>
      <c r="J2565" s="497"/>
      <c r="K2565" s="62" t="s">
        <v>12</v>
      </c>
      <c r="L2565" s="227">
        <v>0</v>
      </c>
      <c r="M2565" s="227">
        <v>0</v>
      </c>
      <c r="N2565" s="80">
        <v>68.938000000000002</v>
      </c>
      <c r="O2565" s="80">
        <v>68.421000000000006</v>
      </c>
      <c r="P2565" s="80"/>
      <c r="Q2565" s="36">
        <f t="shared" si="1294"/>
        <v>137.35900000000001</v>
      </c>
      <c r="R2565" s="225"/>
    </row>
    <row r="2566" spans="1:18" s="5" customFormat="1" ht="102">
      <c r="A2566" s="497"/>
      <c r="B2566" s="516"/>
      <c r="C2566" s="524"/>
      <c r="D2566" s="518"/>
      <c r="E2566" s="480"/>
      <c r="F2566" s="480"/>
      <c r="G2566" s="480"/>
      <c r="H2566" s="480"/>
      <c r="I2566" s="34" t="s">
        <v>430</v>
      </c>
      <c r="J2566" s="497"/>
      <c r="K2566" s="63" t="s">
        <v>43</v>
      </c>
      <c r="L2566" s="68">
        <f>L2567</f>
        <v>0</v>
      </c>
      <c r="M2566" s="68">
        <f t="shared" ref="M2566:O2566" si="1296">M2567</f>
        <v>0</v>
      </c>
      <c r="N2566" s="68">
        <f t="shared" si="1296"/>
        <v>24.164000000000001</v>
      </c>
      <c r="O2566" s="68">
        <f t="shared" si="1296"/>
        <v>25.859000000000002</v>
      </c>
      <c r="P2566" s="68"/>
      <c r="Q2566" s="36">
        <f t="shared" si="1294"/>
        <v>50.023000000000003</v>
      </c>
      <c r="R2566" s="225"/>
    </row>
    <row r="2567" spans="1:18" s="5" customFormat="1">
      <c r="A2567" s="497"/>
      <c r="B2567" s="516"/>
      <c r="C2567" s="524"/>
      <c r="D2567" s="518"/>
      <c r="E2567" s="480"/>
      <c r="F2567" s="480"/>
      <c r="G2567" s="480"/>
      <c r="H2567" s="480"/>
      <c r="I2567" s="46" t="s">
        <v>16</v>
      </c>
      <c r="J2567" s="497"/>
      <c r="K2567" s="62" t="s">
        <v>12</v>
      </c>
      <c r="L2567" s="35">
        <v>0</v>
      </c>
      <c r="M2567" s="57">
        <v>0</v>
      </c>
      <c r="N2567" s="80">
        <v>24.164000000000001</v>
      </c>
      <c r="O2567" s="80">
        <v>25.859000000000002</v>
      </c>
      <c r="P2567" s="80"/>
      <c r="Q2567" s="36">
        <f t="shared" si="1294"/>
        <v>50.023000000000003</v>
      </c>
      <c r="R2567" s="225"/>
    </row>
    <row r="2568" spans="1:18" s="5" customFormat="1" ht="25.5">
      <c r="A2568" s="497"/>
      <c r="B2568" s="516"/>
      <c r="C2568" s="524"/>
      <c r="D2568" s="518"/>
      <c r="E2568" s="480"/>
      <c r="F2568" s="480"/>
      <c r="G2568" s="480"/>
      <c r="H2568" s="480"/>
      <c r="I2568" s="34" t="s">
        <v>123</v>
      </c>
      <c r="J2568" s="497"/>
      <c r="K2568" s="63" t="s">
        <v>27</v>
      </c>
      <c r="L2568" s="68">
        <f>L2569+L2570</f>
        <v>0</v>
      </c>
      <c r="M2568" s="68">
        <f t="shared" ref="M2568:O2568" si="1297">M2569+M2570</f>
        <v>0</v>
      </c>
      <c r="N2568" s="68">
        <f t="shared" si="1297"/>
        <v>23.292000000000002</v>
      </c>
      <c r="O2568" s="68">
        <f t="shared" si="1297"/>
        <v>174.077</v>
      </c>
      <c r="P2568" s="68"/>
      <c r="Q2568" s="36">
        <f t="shared" si="1294"/>
        <v>197.369</v>
      </c>
      <c r="R2568" s="225"/>
    </row>
    <row r="2569" spans="1:18" s="5" customFormat="1">
      <c r="A2569" s="497"/>
      <c r="B2569" s="516"/>
      <c r="C2569" s="524"/>
      <c r="D2569" s="518"/>
      <c r="E2569" s="480"/>
      <c r="F2569" s="480"/>
      <c r="G2569" s="480"/>
      <c r="H2569" s="480"/>
      <c r="I2569" s="46" t="s">
        <v>16</v>
      </c>
      <c r="J2569" s="497"/>
      <c r="K2569" s="62" t="s">
        <v>12</v>
      </c>
      <c r="L2569" s="35">
        <v>0</v>
      </c>
      <c r="M2569" s="35">
        <v>0</v>
      </c>
      <c r="N2569" s="80">
        <v>11.988</v>
      </c>
      <c r="O2569" s="80">
        <v>27.47</v>
      </c>
      <c r="P2569" s="80"/>
      <c r="Q2569" s="36">
        <f t="shared" si="1294"/>
        <v>39.457999999999998</v>
      </c>
      <c r="R2569" s="225"/>
    </row>
    <row r="2570" spans="1:18" s="5" customFormat="1" ht="25.5">
      <c r="A2570" s="497"/>
      <c r="B2570" s="516"/>
      <c r="C2570" s="524"/>
      <c r="D2570" s="518"/>
      <c r="E2570" s="480"/>
      <c r="F2570" s="480"/>
      <c r="G2570" s="480"/>
      <c r="H2570" s="480"/>
      <c r="I2570" s="46" t="s">
        <v>29</v>
      </c>
      <c r="J2570" s="497"/>
      <c r="K2570" s="62" t="s">
        <v>35</v>
      </c>
      <c r="L2570" s="35">
        <v>0</v>
      </c>
      <c r="M2570" s="35">
        <v>0</v>
      </c>
      <c r="N2570" s="80">
        <v>11.304</v>
      </c>
      <c r="O2570" s="80">
        <v>146.607</v>
      </c>
      <c r="P2570" s="80"/>
      <c r="Q2570" s="36">
        <f t="shared" si="1294"/>
        <v>157.911</v>
      </c>
      <c r="R2570" s="225"/>
    </row>
    <row r="2571" spans="1:18" s="5" customFormat="1">
      <c r="A2571" s="497"/>
      <c r="B2571" s="516"/>
      <c r="C2571" s="524"/>
      <c r="D2571" s="518"/>
      <c r="E2571" s="480"/>
      <c r="F2571" s="480"/>
      <c r="G2571" s="480"/>
      <c r="H2571" s="480"/>
      <c r="I2571" s="34" t="s">
        <v>619</v>
      </c>
      <c r="J2571" s="497"/>
      <c r="K2571" s="63" t="s">
        <v>38</v>
      </c>
      <c r="L2571" s="36">
        <f>L2572</f>
        <v>0</v>
      </c>
      <c r="M2571" s="36">
        <f t="shared" ref="M2571:O2571" si="1298">M2572</f>
        <v>0</v>
      </c>
      <c r="N2571" s="36">
        <f t="shared" si="1298"/>
        <v>0</v>
      </c>
      <c r="O2571" s="36">
        <f t="shared" si="1298"/>
        <v>5</v>
      </c>
      <c r="P2571" s="36"/>
      <c r="Q2571" s="36">
        <f t="shared" si="1294"/>
        <v>5</v>
      </c>
      <c r="R2571" s="225"/>
    </row>
    <row r="2572" spans="1:18" s="5" customFormat="1">
      <c r="A2572" s="497"/>
      <c r="B2572" s="516"/>
      <c r="C2572" s="524"/>
      <c r="D2572" s="518"/>
      <c r="E2572" s="480"/>
      <c r="F2572" s="480"/>
      <c r="G2572" s="480"/>
      <c r="H2572" s="480"/>
      <c r="I2572" s="46" t="s">
        <v>16</v>
      </c>
      <c r="J2572" s="497"/>
      <c r="K2572" s="62" t="s">
        <v>12</v>
      </c>
      <c r="L2572" s="35">
        <v>0</v>
      </c>
      <c r="M2572" s="35">
        <v>0</v>
      </c>
      <c r="N2572" s="80">
        <v>0</v>
      </c>
      <c r="O2572" s="80">
        <v>5</v>
      </c>
      <c r="P2572" s="80"/>
      <c r="Q2572" s="36">
        <f t="shared" si="1294"/>
        <v>5</v>
      </c>
      <c r="R2572" s="225"/>
    </row>
    <row r="2573" spans="1:18" s="5" customFormat="1" ht="51">
      <c r="A2573" s="497"/>
      <c r="B2573" s="516"/>
      <c r="C2573" s="524"/>
      <c r="D2573" s="518"/>
      <c r="E2573" s="480"/>
      <c r="F2573" s="480"/>
      <c r="G2573" s="480"/>
      <c r="H2573" s="480"/>
      <c r="I2573" s="34" t="s">
        <v>50</v>
      </c>
      <c r="J2573" s="497"/>
      <c r="K2573" s="63" t="s">
        <v>39</v>
      </c>
      <c r="L2573" s="36">
        <f t="shared" ref="L2573:O2573" si="1299">L2574</f>
        <v>0</v>
      </c>
      <c r="M2573" s="36">
        <f t="shared" si="1299"/>
        <v>0</v>
      </c>
      <c r="N2573" s="36">
        <f t="shared" si="1299"/>
        <v>5.0030000000000001</v>
      </c>
      <c r="O2573" s="36">
        <f t="shared" si="1299"/>
        <v>10.061</v>
      </c>
      <c r="P2573" s="36"/>
      <c r="Q2573" s="36">
        <f t="shared" si="1294"/>
        <v>15.064</v>
      </c>
      <c r="R2573" s="225"/>
    </row>
    <row r="2574" spans="1:18" s="5" customFormat="1">
      <c r="A2574" s="497"/>
      <c r="B2574" s="516"/>
      <c r="C2574" s="524"/>
      <c r="D2574" s="518"/>
      <c r="E2574" s="480"/>
      <c r="F2574" s="480"/>
      <c r="G2574" s="480"/>
      <c r="H2574" s="480"/>
      <c r="I2574" s="46" t="s">
        <v>16</v>
      </c>
      <c r="J2574" s="497"/>
      <c r="K2574" s="62" t="s">
        <v>12</v>
      </c>
      <c r="L2574" s="35">
        <v>0</v>
      </c>
      <c r="M2574" s="35">
        <v>0</v>
      </c>
      <c r="N2574" s="80">
        <v>5.0030000000000001</v>
      </c>
      <c r="O2574" s="80">
        <v>10.061</v>
      </c>
      <c r="P2574" s="80"/>
      <c r="Q2574" s="36">
        <f t="shared" si="1294"/>
        <v>15.064</v>
      </c>
      <c r="R2574" s="225"/>
    </row>
    <row r="2575" spans="1:18" s="5" customFormat="1" ht="51">
      <c r="A2575" s="497"/>
      <c r="B2575" s="516"/>
      <c r="C2575" s="524"/>
      <c r="D2575" s="518"/>
      <c r="E2575" s="480"/>
      <c r="F2575" s="480"/>
      <c r="G2575" s="480"/>
      <c r="H2575" s="480"/>
      <c r="I2575" s="34" t="s">
        <v>51</v>
      </c>
      <c r="J2575" s="497"/>
      <c r="K2575" s="63" t="s">
        <v>11</v>
      </c>
      <c r="L2575" s="36">
        <f t="shared" ref="L2575" si="1300">L2576</f>
        <v>0</v>
      </c>
      <c r="M2575" s="36">
        <f t="shared" ref="M2575" si="1301">M2576</f>
        <v>0</v>
      </c>
      <c r="N2575" s="36">
        <f t="shared" ref="N2575" si="1302">N2576</f>
        <v>0.71599999999999997</v>
      </c>
      <c r="O2575" s="36">
        <f t="shared" ref="O2575" si="1303">O2576</f>
        <v>0.307</v>
      </c>
      <c r="P2575" s="36"/>
      <c r="Q2575" s="36">
        <f t="shared" si="1294"/>
        <v>1.0229999999999999</v>
      </c>
      <c r="R2575" s="225"/>
    </row>
    <row r="2576" spans="1:18" s="5" customFormat="1">
      <c r="A2576" s="497"/>
      <c r="B2576" s="516"/>
      <c r="C2576" s="524"/>
      <c r="D2576" s="518"/>
      <c r="E2576" s="480"/>
      <c r="F2576" s="480"/>
      <c r="G2576" s="480"/>
      <c r="H2576" s="480"/>
      <c r="I2576" s="46" t="s">
        <v>16</v>
      </c>
      <c r="J2576" s="497"/>
      <c r="K2576" s="62" t="s">
        <v>12</v>
      </c>
      <c r="L2576" s="35">
        <v>0</v>
      </c>
      <c r="M2576" s="35">
        <v>0</v>
      </c>
      <c r="N2576" s="80">
        <v>0.71599999999999997</v>
      </c>
      <c r="O2576" s="80">
        <v>0.307</v>
      </c>
      <c r="P2576" s="80"/>
      <c r="Q2576" s="36">
        <f t="shared" si="1294"/>
        <v>1.0229999999999999</v>
      </c>
      <c r="R2576" s="225"/>
    </row>
    <row r="2577" spans="1:18" s="5" customFormat="1" ht="25.5">
      <c r="A2577" s="497"/>
      <c r="B2577" s="516"/>
      <c r="C2577" s="524"/>
      <c r="D2577" s="518"/>
      <c r="E2577" s="480"/>
      <c r="F2577" s="480"/>
      <c r="G2577" s="480"/>
      <c r="H2577" s="480"/>
      <c r="I2577" s="232" t="s">
        <v>25</v>
      </c>
      <c r="J2577" s="497"/>
      <c r="K2577" s="63" t="s">
        <v>94</v>
      </c>
      <c r="L2577" s="36">
        <f t="shared" ref="L2577" si="1304">L2578</f>
        <v>0</v>
      </c>
      <c r="M2577" s="36">
        <f t="shared" ref="M2577" si="1305">M2578</f>
        <v>0</v>
      </c>
      <c r="N2577" s="36">
        <f t="shared" ref="N2577" si="1306">N2578</f>
        <v>0.98499999999999999</v>
      </c>
      <c r="O2577" s="36">
        <f t="shared" ref="O2577" si="1307">O2578</f>
        <v>1.0999999999999999E-2</v>
      </c>
      <c r="P2577" s="36"/>
      <c r="Q2577" s="36">
        <f t="shared" si="1294"/>
        <v>0.996</v>
      </c>
      <c r="R2577" s="225"/>
    </row>
    <row r="2578" spans="1:18" s="5" customFormat="1">
      <c r="A2578" s="497"/>
      <c r="B2578" s="516"/>
      <c r="C2578" s="524"/>
      <c r="D2578" s="518"/>
      <c r="E2578" s="480"/>
      <c r="F2578" s="480"/>
      <c r="G2578" s="480"/>
      <c r="H2578" s="480"/>
      <c r="I2578" s="46" t="s">
        <v>16</v>
      </c>
      <c r="J2578" s="497"/>
      <c r="K2578" s="62" t="s">
        <v>12</v>
      </c>
      <c r="L2578" s="35">
        <v>0</v>
      </c>
      <c r="M2578" s="35">
        <v>0</v>
      </c>
      <c r="N2578" s="47">
        <v>0.98499999999999999</v>
      </c>
      <c r="O2578" s="80">
        <v>1.0999999999999999E-2</v>
      </c>
      <c r="P2578" s="80"/>
      <c r="Q2578" s="36">
        <f t="shared" si="1294"/>
        <v>0.996</v>
      </c>
      <c r="R2578" s="225"/>
    </row>
    <row r="2579" spans="1:18" s="5" customFormat="1" ht="15" customHeight="1">
      <c r="A2579" s="495">
        <v>15</v>
      </c>
      <c r="B2579" s="479" t="s">
        <v>621</v>
      </c>
      <c r="C2579" s="524"/>
      <c r="D2579" s="518"/>
      <c r="E2579" s="480"/>
      <c r="F2579" s="480"/>
      <c r="G2579" s="480"/>
      <c r="H2579" s="480"/>
      <c r="I2579" s="43" t="s">
        <v>13</v>
      </c>
      <c r="J2579" s="495">
        <v>451</v>
      </c>
      <c r="K2579" s="10"/>
      <c r="L2579" s="15">
        <f>L2580+L2583+L2585+L2587+L2590+L2594</f>
        <v>0</v>
      </c>
      <c r="M2579" s="15">
        <f t="shared" ref="M2579:O2579" si="1308">M2580+M2583+M2585+M2587+M2590+M2594</f>
        <v>0</v>
      </c>
      <c r="N2579" s="15">
        <f t="shared" si="1308"/>
        <v>904.43300000000011</v>
      </c>
      <c r="O2579" s="15">
        <f t="shared" si="1308"/>
        <v>986.61800000000005</v>
      </c>
      <c r="P2579" s="15"/>
      <c r="Q2579" s="15">
        <f t="shared" si="1294"/>
        <v>1891.0510000000002</v>
      </c>
      <c r="R2579" s="115"/>
    </row>
    <row r="2580" spans="1:18" s="5" customFormat="1" ht="51">
      <c r="A2580" s="496"/>
      <c r="B2580" s="480"/>
      <c r="C2580" s="524"/>
      <c r="D2580" s="518"/>
      <c r="E2580" s="480"/>
      <c r="F2580" s="480"/>
      <c r="G2580" s="480"/>
      <c r="H2580" s="480"/>
      <c r="I2580" s="38" t="s">
        <v>50</v>
      </c>
      <c r="J2580" s="496"/>
      <c r="K2580" s="51" t="s">
        <v>39</v>
      </c>
      <c r="L2580" s="68">
        <f>L2581+L2582</f>
        <v>0</v>
      </c>
      <c r="M2580" s="68">
        <f t="shared" ref="M2580:N2580" si="1309">M2581+M2582</f>
        <v>0</v>
      </c>
      <c r="N2580" s="68">
        <f t="shared" si="1309"/>
        <v>141.99600000000001</v>
      </c>
      <c r="O2580" s="68">
        <f>O2581+O2582</f>
        <v>172.00899999999999</v>
      </c>
      <c r="P2580" s="68"/>
      <c r="Q2580" s="36">
        <f t="shared" si="1294"/>
        <v>314.005</v>
      </c>
      <c r="R2580" s="230"/>
    </row>
    <row r="2581" spans="1:18" s="5" customFormat="1" ht="25.5">
      <c r="A2581" s="496"/>
      <c r="B2581" s="480"/>
      <c r="C2581" s="524"/>
      <c r="D2581" s="518"/>
      <c r="E2581" s="480"/>
      <c r="F2581" s="480"/>
      <c r="G2581" s="480"/>
      <c r="H2581" s="480"/>
      <c r="I2581" s="40" t="s">
        <v>23</v>
      </c>
      <c r="J2581" s="496"/>
      <c r="K2581" s="61" t="s">
        <v>11</v>
      </c>
      <c r="L2581" s="35">
        <v>0</v>
      </c>
      <c r="M2581" s="35">
        <v>0</v>
      </c>
      <c r="N2581" s="227">
        <v>0</v>
      </c>
      <c r="O2581" s="227">
        <v>0</v>
      </c>
      <c r="P2581" s="227"/>
      <c r="Q2581" s="36">
        <f t="shared" si="1294"/>
        <v>0</v>
      </c>
      <c r="R2581" s="225"/>
    </row>
    <row r="2582" spans="1:18" s="5" customFormat="1">
      <c r="A2582" s="496"/>
      <c r="B2582" s="480"/>
      <c r="C2582" s="524"/>
      <c r="D2582" s="518"/>
      <c r="E2582" s="480"/>
      <c r="F2582" s="480"/>
      <c r="G2582" s="480"/>
      <c r="H2582" s="480"/>
      <c r="I2582" s="40" t="s">
        <v>16</v>
      </c>
      <c r="J2582" s="496"/>
      <c r="K2582" s="61" t="s">
        <v>12</v>
      </c>
      <c r="L2582" s="35">
        <v>0</v>
      </c>
      <c r="M2582" s="35">
        <v>0</v>
      </c>
      <c r="N2582" s="227">
        <v>141.99600000000001</v>
      </c>
      <c r="O2582" s="227">
        <v>172.00899999999999</v>
      </c>
      <c r="P2582" s="227"/>
      <c r="Q2582" s="36">
        <f t="shared" si="1294"/>
        <v>314.005</v>
      </c>
      <c r="R2582" s="225"/>
    </row>
    <row r="2583" spans="1:18" s="5" customFormat="1" ht="38.25">
      <c r="A2583" s="496"/>
      <c r="B2583" s="480"/>
      <c r="C2583" s="524"/>
      <c r="D2583" s="518"/>
      <c r="E2583" s="480"/>
      <c r="F2583" s="480"/>
      <c r="G2583" s="480"/>
      <c r="H2583" s="480"/>
      <c r="I2583" s="287" t="s">
        <v>152</v>
      </c>
      <c r="J2583" s="496"/>
      <c r="K2583" s="51" t="s">
        <v>61</v>
      </c>
      <c r="L2583" s="36">
        <f>L2584</f>
        <v>0</v>
      </c>
      <c r="M2583" s="36">
        <f t="shared" ref="M2583:O2583" si="1310">M2584</f>
        <v>0</v>
      </c>
      <c r="N2583" s="36">
        <f t="shared" si="1310"/>
        <v>2.2469999999999999</v>
      </c>
      <c r="O2583" s="36">
        <f t="shared" si="1310"/>
        <v>2.6920000000000002</v>
      </c>
      <c r="P2583" s="36"/>
      <c r="Q2583" s="36">
        <f t="shared" si="1294"/>
        <v>4.9390000000000001</v>
      </c>
      <c r="R2583" s="225"/>
    </row>
    <row r="2584" spans="1:18" s="5" customFormat="1">
      <c r="A2584" s="496"/>
      <c r="B2584" s="480"/>
      <c r="C2584" s="524"/>
      <c r="D2584" s="518"/>
      <c r="E2584" s="480"/>
      <c r="F2584" s="480"/>
      <c r="G2584" s="480"/>
      <c r="H2584" s="480"/>
      <c r="I2584" s="40" t="s">
        <v>16</v>
      </c>
      <c r="J2584" s="496"/>
      <c r="K2584" s="61" t="s">
        <v>12</v>
      </c>
      <c r="L2584" s="35">
        <v>0</v>
      </c>
      <c r="M2584" s="35">
        <v>0</v>
      </c>
      <c r="N2584" s="35">
        <v>2.2469999999999999</v>
      </c>
      <c r="O2584" s="35">
        <v>2.6920000000000002</v>
      </c>
      <c r="P2584" s="35"/>
      <c r="Q2584" s="36">
        <f t="shared" si="1294"/>
        <v>4.9390000000000001</v>
      </c>
      <c r="R2584" s="225"/>
    </row>
    <row r="2585" spans="1:18" s="5" customFormat="1" ht="51">
      <c r="A2585" s="496"/>
      <c r="B2585" s="480"/>
      <c r="C2585" s="524"/>
      <c r="D2585" s="518"/>
      <c r="E2585" s="480"/>
      <c r="F2585" s="480"/>
      <c r="G2585" s="480"/>
      <c r="H2585" s="480"/>
      <c r="I2585" s="287" t="s">
        <v>51</v>
      </c>
      <c r="J2585" s="496"/>
      <c r="K2585" s="51" t="s">
        <v>11</v>
      </c>
      <c r="L2585" s="68">
        <f>L2586</f>
        <v>0</v>
      </c>
      <c r="M2585" s="68">
        <f t="shared" ref="M2585:O2585" si="1311">M2586</f>
        <v>0</v>
      </c>
      <c r="N2585" s="68">
        <f t="shared" si="1311"/>
        <v>1.1539999999999999</v>
      </c>
      <c r="O2585" s="68">
        <f t="shared" si="1311"/>
        <v>0.69399999999999995</v>
      </c>
      <c r="P2585" s="68"/>
      <c r="Q2585" s="36">
        <f t="shared" si="1294"/>
        <v>1.8479999999999999</v>
      </c>
      <c r="R2585" s="230"/>
    </row>
    <row r="2586" spans="1:18" s="5" customFormat="1">
      <c r="A2586" s="496"/>
      <c r="B2586" s="480"/>
      <c r="C2586" s="524"/>
      <c r="D2586" s="518"/>
      <c r="E2586" s="480"/>
      <c r="F2586" s="480"/>
      <c r="G2586" s="480"/>
      <c r="H2586" s="480"/>
      <c r="I2586" s="40" t="s">
        <v>16</v>
      </c>
      <c r="J2586" s="496"/>
      <c r="K2586" s="61" t="s">
        <v>12</v>
      </c>
      <c r="L2586" s="35">
        <v>0</v>
      </c>
      <c r="M2586" s="227">
        <v>0</v>
      </c>
      <c r="N2586" s="227">
        <v>1.1539999999999999</v>
      </c>
      <c r="O2586" s="227">
        <v>0.69399999999999995</v>
      </c>
      <c r="P2586" s="227"/>
      <c r="Q2586" s="36">
        <f t="shared" si="1294"/>
        <v>1.8479999999999999</v>
      </c>
      <c r="R2586" s="225"/>
    </row>
    <row r="2587" spans="1:18" s="5" customFormat="1" ht="38.25">
      <c r="A2587" s="496"/>
      <c r="B2587" s="480"/>
      <c r="C2587" s="524"/>
      <c r="D2587" s="518"/>
      <c r="E2587" s="480"/>
      <c r="F2587" s="480"/>
      <c r="G2587" s="480"/>
      <c r="H2587" s="480"/>
      <c r="I2587" s="38" t="s">
        <v>153</v>
      </c>
      <c r="J2587" s="496"/>
      <c r="K2587" s="51" t="s">
        <v>12</v>
      </c>
      <c r="L2587" s="36">
        <f>L2588+L2589</f>
        <v>0</v>
      </c>
      <c r="M2587" s="36">
        <f t="shared" ref="M2587:O2587" si="1312">M2588+M2589</f>
        <v>0</v>
      </c>
      <c r="N2587" s="36">
        <f t="shared" si="1312"/>
        <v>195.73500000000001</v>
      </c>
      <c r="O2587" s="36">
        <f t="shared" si="1312"/>
        <v>227.935</v>
      </c>
      <c r="P2587" s="36"/>
      <c r="Q2587" s="36">
        <f t="shared" si="1294"/>
        <v>423.67</v>
      </c>
      <c r="R2587" s="225"/>
    </row>
    <row r="2588" spans="1:18" s="5" customFormat="1" ht="25.5">
      <c r="A2588" s="496"/>
      <c r="B2588" s="480"/>
      <c r="C2588" s="524"/>
      <c r="D2588" s="518"/>
      <c r="E2588" s="480"/>
      <c r="F2588" s="480"/>
      <c r="G2588" s="480"/>
      <c r="H2588" s="480"/>
      <c r="I2588" s="40" t="s">
        <v>23</v>
      </c>
      <c r="J2588" s="496"/>
      <c r="K2588" s="61" t="s">
        <v>11</v>
      </c>
      <c r="L2588" s="227">
        <v>0</v>
      </c>
      <c r="M2588" s="227">
        <v>0</v>
      </c>
      <c r="N2588" s="227">
        <v>0</v>
      </c>
      <c r="O2588" s="227">
        <v>0.10100000000000001</v>
      </c>
      <c r="P2588" s="227"/>
      <c r="Q2588" s="36">
        <f t="shared" si="1294"/>
        <v>0.10100000000000001</v>
      </c>
      <c r="R2588" s="225"/>
    </row>
    <row r="2589" spans="1:18" s="5" customFormat="1">
      <c r="A2589" s="496"/>
      <c r="B2589" s="480"/>
      <c r="C2589" s="524"/>
      <c r="D2589" s="518"/>
      <c r="E2589" s="480"/>
      <c r="F2589" s="480"/>
      <c r="G2589" s="480"/>
      <c r="H2589" s="480"/>
      <c r="I2589" s="40" t="s">
        <v>16</v>
      </c>
      <c r="J2589" s="496"/>
      <c r="K2589" s="61" t="s">
        <v>12</v>
      </c>
      <c r="L2589" s="227">
        <v>0</v>
      </c>
      <c r="M2589" s="227">
        <v>0</v>
      </c>
      <c r="N2589" s="227">
        <v>195.73500000000001</v>
      </c>
      <c r="O2589" s="227">
        <v>227.834</v>
      </c>
      <c r="P2589" s="227"/>
      <c r="Q2589" s="36">
        <f t="shared" si="1294"/>
        <v>423.56900000000002</v>
      </c>
      <c r="R2589" s="225"/>
    </row>
    <row r="2590" spans="1:18" s="5" customFormat="1" ht="165.75">
      <c r="A2590" s="496"/>
      <c r="B2590" s="480"/>
      <c r="C2590" s="524"/>
      <c r="D2590" s="518"/>
      <c r="E2590" s="480"/>
      <c r="F2590" s="480"/>
      <c r="G2590" s="480"/>
      <c r="H2590" s="480"/>
      <c r="I2590" s="287" t="s">
        <v>524</v>
      </c>
      <c r="J2590" s="496"/>
      <c r="K2590" s="51" t="s">
        <v>53</v>
      </c>
      <c r="L2590" s="68">
        <f>L2591+L2592+L2593</f>
        <v>0</v>
      </c>
      <c r="M2590" s="68">
        <f t="shared" ref="M2590:Q2590" si="1313">M2591+M2592+M2593</f>
        <v>0</v>
      </c>
      <c r="N2590" s="68">
        <f t="shared" si="1313"/>
        <v>561.13499999999999</v>
      </c>
      <c r="O2590" s="68">
        <f t="shared" si="1313"/>
        <v>580.97700000000009</v>
      </c>
      <c r="P2590" s="68"/>
      <c r="Q2590" s="68">
        <f t="shared" si="1313"/>
        <v>1142.1120000000001</v>
      </c>
      <c r="R2590" s="225"/>
    </row>
    <row r="2591" spans="1:18" s="5" customFormat="1" ht="25.5">
      <c r="A2591" s="496"/>
      <c r="B2591" s="480"/>
      <c r="C2591" s="524"/>
      <c r="D2591" s="518"/>
      <c r="E2591" s="480"/>
      <c r="F2591" s="480"/>
      <c r="G2591" s="480"/>
      <c r="H2591" s="480"/>
      <c r="I2591" s="40" t="s">
        <v>23</v>
      </c>
      <c r="J2591" s="496"/>
      <c r="K2591" s="61" t="s">
        <v>11</v>
      </c>
      <c r="L2591" s="227">
        <v>0</v>
      </c>
      <c r="M2591" s="227">
        <v>0</v>
      </c>
      <c r="N2591" s="227">
        <v>0</v>
      </c>
      <c r="O2591" s="227">
        <v>85.6</v>
      </c>
      <c r="P2591" s="227"/>
      <c r="Q2591" s="36">
        <f t="shared" si="1294"/>
        <v>85.6</v>
      </c>
      <c r="R2591" s="225"/>
    </row>
    <row r="2592" spans="1:18" s="5" customFormat="1">
      <c r="A2592" s="496"/>
      <c r="B2592" s="480"/>
      <c r="C2592" s="524"/>
      <c r="D2592" s="518"/>
      <c r="E2592" s="480"/>
      <c r="F2592" s="480"/>
      <c r="G2592" s="480"/>
      <c r="H2592" s="480"/>
      <c r="I2592" s="40" t="s">
        <v>16</v>
      </c>
      <c r="J2592" s="496"/>
      <c r="K2592" s="61" t="s">
        <v>12</v>
      </c>
      <c r="L2592" s="227">
        <v>0</v>
      </c>
      <c r="M2592" s="227">
        <v>0</v>
      </c>
      <c r="N2592" s="227">
        <v>255.102</v>
      </c>
      <c r="O2592" s="227">
        <v>260</v>
      </c>
      <c r="P2592" s="227"/>
      <c r="Q2592" s="36">
        <f t="shared" si="1294"/>
        <v>515.10199999999998</v>
      </c>
      <c r="R2592" s="225"/>
    </row>
    <row r="2593" spans="1:18" s="5" customFormat="1" ht="25.5">
      <c r="A2593" s="496"/>
      <c r="B2593" s="480"/>
      <c r="C2593" s="524"/>
      <c r="D2593" s="518"/>
      <c r="E2593" s="480"/>
      <c r="F2593" s="480"/>
      <c r="G2593" s="480"/>
      <c r="H2593" s="480"/>
      <c r="I2593" s="40" t="s">
        <v>29</v>
      </c>
      <c r="J2593" s="496"/>
      <c r="K2593" s="61" t="s">
        <v>35</v>
      </c>
      <c r="L2593" s="227">
        <v>0</v>
      </c>
      <c r="M2593" s="227">
        <v>0</v>
      </c>
      <c r="N2593" s="227">
        <v>306.03300000000002</v>
      </c>
      <c r="O2593" s="227">
        <v>235.37700000000001</v>
      </c>
      <c r="P2593" s="227"/>
      <c r="Q2593" s="36">
        <f t="shared" si="1294"/>
        <v>541.41000000000008</v>
      </c>
      <c r="R2593" s="225"/>
    </row>
    <row r="2594" spans="1:18" s="5" customFormat="1" ht="38.25">
      <c r="A2594" s="496"/>
      <c r="B2594" s="480"/>
      <c r="C2594" s="524"/>
      <c r="D2594" s="518"/>
      <c r="E2594" s="480"/>
      <c r="F2594" s="480"/>
      <c r="G2594" s="480"/>
      <c r="H2594" s="480"/>
      <c r="I2594" s="38" t="s">
        <v>60</v>
      </c>
      <c r="J2594" s="496"/>
      <c r="K2594" s="51" t="s">
        <v>63</v>
      </c>
      <c r="L2594" s="68">
        <f>L2595</f>
        <v>0</v>
      </c>
      <c r="M2594" s="68">
        <f t="shared" ref="M2594:O2594" si="1314">M2595</f>
        <v>0</v>
      </c>
      <c r="N2594" s="68">
        <f t="shared" si="1314"/>
        <v>2.1659999999999999</v>
      </c>
      <c r="O2594" s="68">
        <f t="shared" si="1314"/>
        <v>2.3109999999999999</v>
      </c>
      <c r="P2594" s="68"/>
      <c r="Q2594" s="36">
        <f t="shared" si="1294"/>
        <v>4.4770000000000003</v>
      </c>
      <c r="R2594" s="225"/>
    </row>
    <row r="2595" spans="1:18" s="5" customFormat="1">
      <c r="A2595" s="498"/>
      <c r="B2595" s="481"/>
      <c r="C2595" s="524"/>
      <c r="D2595" s="518"/>
      <c r="E2595" s="480"/>
      <c r="F2595" s="480"/>
      <c r="G2595" s="480"/>
      <c r="H2595" s="480"/>
      <c r="I2595" s="40" t="s">
        <v>16</v>
      </c>
      <c r="J2595" s="498"/>
      <c r="K2595" s="61" t="s">
        <v>12</v>
      </c>
      <c r="L2595" s="35">
        <v>0</v>
      </c>
      <c r="M2595" s="35">
        <v>0</v>
      </c>
      <c r="N2595" s="227">
        <v>2.1659999999999999</v>
      </c>
      <c r="O2595" s="281">
        <v>2.3109999999999999</v>
      </c>
      <c r="P2595" s="281"/>
      <c r="Q2595" s="36">
        <f t="shared" si="1294"/>
        <v>4.4770000000000003</v>
      </c>
      <c r="R2595" s="225"/>
    </row>
    <row r="2596" spans="1:18" s="5" customFormat="1">
      <c r="A2596" s="497">
        <v>16</v>
      </c>
      <c r="B2596" s="516" t="s">
        <v>589</v>
      </c>
      <c r="C2596" s="524"/>
      <c r="D2596" s="518"/>
      <c r="E2596" s="480"/>
      <c r="F2596" s="480"/>
      <c r="G2596" s="480"/>
      <c r="H2596" s="480"/>
      <c r="I2596" s="43" t="s">
        <v>13</v>
      </c>
      <c r="J2596" s="497">
        <v>454</v>
      </c>
      <c r="K2596" s="286"/>
      <c r="L2596" s="248">
        <f>L2597+L2600+L2602</f>
        <v>0</v>
      </c>
      <c r="M2596" s="248">
        <f t="shared" ref="M2596:O2596" si="1315">M2597+M2600+M2602</f>
        <v>0</v>
      </c>
      <c r="N2596" s="248">
        <f t="shared" si="1315"/>
        <v>67.230999999999995</v>
      </c>
      <c r="O2596" s="248">
        <f t="shared" si="1315"/>
        <v>82.499000000000009</v>
      </c>
      <c r="P2596" s="248"/>
      <c r="Q2596" s="15">
        <f t="shared" si="1294"/>
        <v>149.73000000000002</v>
      </c>
      <c r="R2596" s="115"/>
    </row>
    <row r="2597" spans="1:18" s="5" customFormat="1" ht="51">
      <c r="A2597" s="497"/>
      <c r="B2597" s="516"/>
      <c r="C2597" s="524"/>
      <c r="D2597" s="518"/>
      <c r="E2597" s="480"/>
      <c r="F2597" s="480"/>
      <c r="G2597" s="480"/>
      <c r="H2597" s="480"/>
      <c r="I2597" s="34" t="s">
        <v>121</v>
      </c>
      <c r="J2597" s="497"/>
      <c r="K2597" s="63" t="s">
        <v>10</v>
      </c>
      <c r="L2597" s="68">
        <f>L2598+L2599</f>
        <v>0</v>
      </c>
      <c r="M2597" s="68">
        <f t="shared" ref="M2597:O2597" si="1316">M2598+M2599</f>
        <v>0</v>
      </c>
      <c r="N2597" s="68">
        <f t="shared" si="1316"/>
        <v>65.450999999999993</v>
      </c>
      <c r="O2597" s="68">
        <f t="shared" si="1316"/>
        <v>81.685000000000002</v>
      </c>
      <c r="P2597" s="68"/>
      <c r="Q2597" s="36">
        <f t="shared" si="1294"/>
        <v>147.136</v>
      </c>
      <c r="R2597" s="225"/>
    </row>
    <row r="2598" spans="1:18" s="5" customFormat="1" ht="25.5">
      <c r="A2598" s="497"/>
      <c r="B2598" s="516"/>
      <c r="C2598" s="524"/>
      <c r="D2598" s="518"/>
      <c r="E2598" s="480"/>
      <c r="F2598" s="480"/>
      <c r="G2598" s="480"/>
      <c r="H2598" s="480"/>
      <c r="I2598" s="46" t="s">
        <v>114</v>
      </c>
      <c r="J2598" s="497"/>
      <c r="K2598" s="62" t="s">
        <v>11</v>
      </c>
      <c r="L2598" s="35">
        <v>0</v>
      </c>
      <c r="M2598" s="35">
        <v>0</v>
      </c>
      <c r="N2598" s="227">
        <v>0</v>
      </c>
      <c r="O2598" s="227">
        <v>0.10100000000000001</v>
      </c>
      <c r="P2598" s="227"/>
      <c r="Q2598" s="36">
        <f t="shared" si="1294"/>
        <v>0.10100000000000001</v>
      </c>
      <c r="R2598" s="225"/>
    </row>
    <row r="2599" spans="1:18" s="5" customFormat="1">
      <c r="A2599" s="497"/>
      <c r="B2599" s="516"/>
      <c r="C2599" s="524"/>
      <c r="D2599" s="518"/>
      <c r="E2599" s="480"/>
      <c r="F2599" s="480"/>
      <c r="G2599" s="480"/>
      <c r="H2599" s="480"/>
      <c r="I2599" s="46" t="s">
        <v>16</v>
      </c>
      <c r="J2599" s="497"/>
      <c r="K2599" s="62" t="s">
        <v>12</v>
      </c>
      <c r="L2599" s="35">
        <v>0</v>
      </c>
      <c r="M2599" s="35">
        <v>0</v>
      </c>
      <c r="N2599" s="227">
        <v>65.450999999999993</v>
      </c>
      <c r="O2599" s="227">
        <v>81.584000000000003</v>
      </c>
      <c r="P2599" s="227"/>
      <c r="Q2599" s="36">
        <f t="shared" si="1294"/>
        <v>147.035</v>
      </c>
      <c r="R2599" s="225"/>
    </row>
    <row r="2600" spans="1:18" s="5" customFormat="1" ht="25.5">
      <c r="A2600" s="497"/>
      <c r="B2600" s="516"/>
      <c r="C2600" s="524"/>
      <c r="D2600" s="518"/>
      <c r="E2600" s="480"/>
      <c r="F2600" s="480"/>
      <c r="G2600" s="480"/>
      <c r="H2600" s="480"/>
      <c r="I2600" s="232" t="s">
        <v>25</v>
      </c>
      <c r="J2600" s="497"/>
      <c r="K2600" s="63" t="s">
        <v>39</v>
      </c>
      <c r="L2600" s="36">
        <f>L2601</f>
        <v>0</v>
      </c>
      <c r="M2600" s="36">
        <f t="shared" ref="M2600:O2600" si="1317">M2601</f>
        <v>0</v>
      </c>
      <c r="N2600" s="36">
        <f t="shared" si="1317"/>
        <v>1.78</v>
      </c>
      <c r="O2600" s="36">
        <f t="shared" si="1317"/>
        <v>0.17</v>
      </c>
      <c r="P2600" s="36"/>
      <c r="Q2600" s="36">
        <f t="shared" si="1294"/>
        <v>1.95</v>
      </c>
      <c r="R2600" s="225"/>
    </row>
    <row r="2601" spans="1:18" s="5" customFormat="1">
      <c r="A2601" s="497"/>
      <c r="B2601" s="516"/>
      <c r="C2601" s="524"/>
      <c r="D2601" s="518"/>
      <c r="E2601" s="480"/>
      <c r="F2601" s="480"/>
      <c r="G2601" s="480"/>
      <c r="H2601" s="480"/>
      <c r="I2601" s="46" t="s">
        <v>16</v>
      </c>
      <c r="J2601" s="497"/>
      <c r="K2601" s="62" t="s">
        <v>12</v>
      </c>
      <c r="L2601" s="35">
        <v>0</v>
      </c>
      <c r="M2601" s="35">
        <v>0</v>
      </c>
      <c r="N2601" s="227">
        <v>1.78</v>
      </c>
      <c r="O2601" s="227">
        <v>0.17</v>
      </c>
      <c r="P2601" s="227"/>
      <c r="Q2601" s="36">
        <f>L2602+M2602+N2601+O2601</f>
        <v>1.95</v>
      </c>
      <c r="R2601" s="225"/>
    </row>
    <row r="2602" spans="1:18" s="5" customFormat="1" ht="38.25">
      <c r="A2602" s="497"/>
      <c r="B2602" s="516"/>
      <c r="C2602" s="524"/>
      <c r="D2602" s="518"/>
      <c r="E2602" s="480"/>
      <c r="F2602" s="480"/>
      <c r="G2602" s="480"/>
      <c r="H2602" s="480"/>
      <c r="I2602" s="229" t="s">
        <v>34</v>
      </c>
      <c r="J2602" s="497"/>
      <c r="K2602" s="279">
        <v>107</v>
      </c>
      <c r="L2602" s="36">
        <v>0</v>
      </c>
      <c r="M2602" s="36">
        <v>0</v>
      </c>
      <c r="N2602" s="36">
        <v>0</v>
      </c>
      <c r="O2602" s="288">
        <v>0.64400000000000002</v>
      </c>
      <c r="P2602" s="288"/>
      <c r="Q2602" s="36">
        <f>L2603+M2603+N2602+O2602</f>
        <v>0.64400000000000002</v>
      </c>
      <c r="R2602" s="225"/>
    </row>
    <row r="2603" spans="1:18" s="5" customFormat="1">
      <c r="A2603" s="497">
        <v>17</v>
      </c>
      <c r="B2603" s="516" t="s">
        <v>593</v>
      </c>
      <c r="C2603" s="524"/>
      <c r="D2603" s="518"/>
      <c r="E2603" s="480"/>
      <c r="F2603" s="480"/>
      <c r="G2603" s="480"/>
      <c r="H2603" s="480"/>
      <c r="I2603" s="43" t="s">
        <v>13</v>
      </c>
      <c r="J2603" s="497">
        <v>456</v>
      </c>
      <c r="K2603" s="286"/>
      <c r="L2603" s="248">
        <f>L2604+L2607+L2609</f>
        <v>0</v>
      </c>
      <c r="M2603" s="248">
        <f t="shared" ref="M2603:O2603" si="1318">M2604+M2607+M2609</f>
        <v>0</v>
      </c>
      <c r="N2603" s="248">
        <f t="shared" si="1318"/>
        <v>74.427999999999983</v>
      </c>
      <c r="O2603" s="248">
        <f t="shared" si="1318"/>
        <v>90.766000000000005</v>
      </c>
      <c r="P2603" s="248"/>
      <c r="Q2603" s="15">
        <f t="shared" ref="Q2603:Q2616" si="1319">L2603+M2603+N2603+O2603</f>
        <v>165.19399999999999</v>
      </c>
      <c r="R2603" s="115"/>
    </row>
    <row r="2604" spans="1:18" s="5" customFormat="1" ht="51">
      <c r="A2604" s="497"/>
      <c r="B2604" s="516"/>
      <c r="C2604" s="524"/>
      <c r="D2604" s="518"/>
      <c r="E2604" s="480"/>
      <c r="F2604" s="480"/>
      <c r="G2604" s="480"/>
      <c r="H2604" s="480"/>
      <c r="I2604" s="34" t="s">
        <v>121</v>
      </c>
      <c r="J2604" s="497"/>
      <c r="K2604" s="63" t="s">
        <v>10</v>
      </c>
      <c r="L2604" s="68">
        <f>L2605+L2606</f>
        <v>0</v>
      </c>
      <c r="M2604" s="68">
        <f t="shared" ref="M2604:O2604" si="1320">M2605+M2606</f>
        <v>0</v>
      </c>
      <c r="N2604" s="68">
        <f t="shared" si="1320"/>
        <v>43.863999999999997</v>
      </c>
      <c r="O2604" s="68">
        <f t="shared" si="1320"/>
        <v>57.061</v>
      </c>
      <c r="P2604" s="68"/>
      <c r="Q2604" s="36">
        <f t="shared" si="1319"/>
        <v>100.925</v>
      </c>
      <c r="R2604" s="225"/>
    </row>
    <row r="2605" spans="1:18" s="5" customFormat="1" ht="25.5">
      <c r="A2605" s="497"/>
      <c r="B2605" s="516"/>
      <c r="C2605" s="524"/>
      <c r="D2605" s="518"/>
      <c r="E2605" s="480"/>
      <c r="F2605" s="480"/>
      <c r="G2605" s="480"/>
      <c r="H2605" s="480"/>
      <c r="I2605" s="46" t="s">
        <v>114</v>
      </c>
      <c r="J2605" s="497"/>
      <c r="K2605" s="62" t="s">
        <v>11</v>
      </c>
      <c r="L2605" s="227">
        <v>0</v>
      </c>
      <c r="M2605" s="227">
        <v>0</v>
      </c>
      <c r="N2605" s="227">
        <v>0</v>
      </c>
      <c r="O2605" s="227">
        <v>6.0000000000000001E-3</v>
      </c>
      <c r="P2605" s="227"/>
      <c r="Q2605" s="36">
        <f t="shared" si="1319"/>
        <v>6.0000000000000001E-3</v>
      </c>
      <c r="R2605" s="225"/>
    </row>
    <row r="2606" spans="1:18" s="5" customFormat="1">
      <c r="A2606" s="497"/>
      <c r="B2606" s="516"/>
      <c r="C2606" s="524"/>
      <c r="D2606" s="518"/>
      <c r="E2606" s="480"/>
      <c r="F2606" s="480"/>
      <c r="G2606" s="480"/>
      <c r="H2606" s="480"/>
      <c r="I2606" s="46" t="s">
        <v>16</v>
      </c>
      <c r="J2606" s="497"/>
      <c r="K2606" s="62" t="s">
        <v>12</v>
      </c>
      <c r="L2606" s="227">
        <v>0</v>
      </c>
      <c r="M2606" s="227">
        <v>0</v>
      </c>
      <c r="N2606" s="227">
        <v>43.863999999999997</v>
      </c>
      <c r="O2606" s="227">
        <v>57.055</v>
      </c>
      <c r="P2606" s="227"/>
      <c r="Q2606" s="36">
        <f t="shared" si="1319"/>
        <v>100.919</v>
      </c>
      <c r="R2606" s="225"/>
    </row>
    <row r="2607" spans="1:18" s="5" customFormat="1" ht="25.5">
      <c r="A2607" s="497"/>
      <c r="B2607" s="516"/>
      <c r="C2607" s="524"/>
      <c r="D2607" s="518"/>
      <c r="E2607" s="480"/>
      <c r="F2607" s="480"/>
      <c r="G2607" s="480"/>
      <c r="H2607" s="480"/>
      <c r="I2607" s="34" t="s">
        <v>353</v>
      </c>
      <c r="J2607" s="497"/>
      <c r="K2607" s="63" t="s">
        <v>37</v>
      </c>
      <c r="L2607" s="68">
        <f>L2608</f>
        <v>0</v>
      </c>
      <c r="M2607" s="68">
        <f t="shared" ref="M2607:O2607" si="1321">M2608</f>
        <v>0</v>
      </c>
      <c r="N2607" s="68">
        <f t="shared" si="1321"/>
        <v>26.597999999999999</v>
      </c>
      <c r="O2607" s="68">
        <f t="shared" si="1321"/>
        <v>33</v>
      </c>
      <c r="P2607" s="68"/>
      <c r="Q2607" s="36">
        <f t="shared" si="1319"/>
        <v>59.597999999999999</v>
      </c>
      <c r="R2607" s="225"/>
    </row>
    <row r="2608" spans="1:18" s="5" customFormat="1">
      <c r="A2608" s="497"/>
      <c r="B2608" s="516"/>
      <c r="C2608" s="524"/>
      <c r="D2608" s="518"/>
      <c r="E2608" s="480"/>
      <c r="F2608" s="480"/>
      <c r="G2608" s="480"/>
      <c r="H2608" s="480"/>
      <c r="I2608" s="46" t="s">
        <v>16</v>
      </c>
      <c r="J2608" s="497"/>
      <c r="K2608" s="62" t="s">
        <v>12</v>
      </c>
      <c r="L2608" s="227">
        <v>0</v>
      </c>
      <c r="M2608" s="227">
        <v>0</v>
      </c>
      <c r="N2608" s="227">
        <v>26.597999999999999</v>
      </c>
      <c r="O2608" s="227">
        <v>33</v>
      </c>
      <c r="P2608" s="227"/>
      <c r="Q2608" s="36">
        <f t="shared" si="1319"/>
        <v>59.597999999999999</v>
      </c>
      <c r="R2608" s="225"/>
    </row>
    <row r="2609" spans="1:18" s="5" customFormat="1" ht="25.5">
      <c r="A2609" s="497"/>
      <c r="B2609" s="516"/>
      <c r="C2609" s="524"/>
      <c r="D2609" s="518"/>
      <c r="E2609" s="480"/>
      <c r="F2609" s="480"/>
      <c r="G2609" s="480"/>
      <c r="H2609" s="480"/>
      <c r="I2609" s="34" t="s">
        <v>25</v>
      </c>
      <c r="J2609" s="497"/>
      <c r="K2609" s="63" t="s">
        <v>38</v>
      </c>
      <c r="L2609" s="68">
        <f t="shared" ref="L2609" si="1322">L2610</f>
        <v>0</v>
      </c>
      <c r="M2609" s="68">
        <f t="shared" ref="M2609" si="1323">M2610</f>
        <v>0</v>
      </c>
      <c r="N2609" s="68">
        <f t="shared" ref="N2609" si="1324">N2610</f>
        <v>3.9660000000000002</v>
      </c>
      <c r="O2609" s="68">
        <f t="shared" ref="O2609" si="1325">O2610</f>
        <v>0.70499999999999996</v>
      </c>
      <c r="P2609" s="68"/>
      <c r="Q2609" s="36">
        <f t="shared" si="1319"/>
        <v>4.6710000000000003</v>
      </c>
      <c r="R2609" s="225"/>
    </row>
    <row r="2610" spans="1:18" s="5" customFormat="1">
      <c r="A2610" s="497"/>
      <c r="B2610" s="516"/>
      <c r="C2610" s="524"/>
      <c r="D2610" s="518"/>
      <c r="E2610" s="480"/>
      <c r="F2610" s="480"/>
      <c r="G2610" s="480"/>
      <c r="H2610" s="480"/>
      <c r="I2610" s="46" t="s">
        <v>16</v>
      </c>
      <c r="J2610" s="497"/>
      <c r="K2610" s="62" t="s">
        <v>12</v>
      </c>
      <c r="L2610" s="227">
        <v>0</v>
      </c>
      <c r="M2610" s="227">
        <v>0</v>
      </c>
      <c r="N2610" s="35">
        <v>3.9660000000000002</v>
      </c>
      <c r="O2610" s="35">
        <v>0.70499999999999996</v>
      </c>
      <c r="P2610" s="35"/>
      <c r="Q2610" s="36">
        <f t="shared" si="1319"/>
        <v>4.6710000000000003</v>
      </c>
      <c r="R2610" s="225"/>
    </row>
    <row r="2611" spans="1:18" s="5" customFormat="1">
      <c r="A2611" s="497">
        <v>18</v>
      </c>
      <c r="B2611" s="516" t="s">
        <v>590</v>
      </c>
      <c r="C2611" s="524"/>
      <c r="D2611" s="518"/>
      <c r="E2611" s="480"/>
      <c r="F2611" s="480"/>
      <c r="G2611" s="480"/>
      <c r="H2611" s="480"/>
      <c r="I2611" s="43" t="s">
        <v>13</v>
      </c>
      <c r="J2611" s="497">
        <v>456</v>
      </c>
      <c r="K2611" s="286"/>
      <c r="L2611" s="248">
        <f>L2612+L2615</f>
        <v>0</v>
      </c>
      <c r="M2611" s="248">
        <f>M2612+M2615</f>
        <v>0</v>
      </c>
      <c r="N2611" s="203">
        <f>N2612+N2615</f>
        <v>57.058</v>
      </c>
      <c r="O2611" s="203">
        <f>O2612+O2615</f>
        <v>79.722999999999999</v>
      </c>
      <c r="P2611" s="203"/>
      <c r="Q2611" s="15">
        <f t="shared" si="1319"/>
        <v>136.78100000000001</v>
      </c>
      <c r="R2611" s="115"/>
    </row>
    <row r="2612" spans="1:18" s="5" customFormat="1" ht="25.5">
      <c r="A2612" s="497"/>
      <c r="B2612" s="516"/>
      <c r="C2612" s="524"/>
      <c r="D2612" s="518"/>
      <c r="E2612" s="480"/>
      <c r="F2612" s="480"/>
      <c r="G2612" s="480"/>
      <c r="H2612" s="480"/>
      <c r="I2612" s="34" t="s">
        <v>67</v>
      </c>
      <c r="J2612" s="497"/>
      <c r="K2612" s="63" t="s">
        <v>26</v>
      </c>
      <c r="L2612" s="68">
        <f>L2613+L2614</f>
        <v>0</v>
      </c>
      <c r="M2612" s="68">
        <f t="shared" ref="M2612:O2612" si="1326">M2613+M2614</f>
        <v>0</v>
      </c>
      <c r="N2612" s="68">
        <f t="shared" si="1326"/>
        <v>56.838000000000001</v>
      </c>
      <c r="O2612" s="68">
        <f t="shared" si="1326"/>
        <v>71.81</v>
      </c>
      <c r="P2612" s="68"/>
      <c r="Q2612" s="36">
        <f t="shared" si="1319"/>
        <v>128.648</v>
      </c>
      <c r="R2612" s="225"/>
    </row>
    <row r="2613" spans="1:18" s="5" customFormat="1" ht="25.5">
      <c r="A2613" s="497"/>
      <c r="B2613" s="516"/>
      <c r="C2613" s="524"/>
      <c r="D2613" s="518"/>
      <c r="E2613" s="480"/>
      <c r="F2613" s="480"/>
      <c r="G2613" s="480"/>
      <c r="H2613" s="480"/>
      <c r="I2613" s="46" t="s">
        <v>114</v>
      </c>
      <c r="J2613" s="497"/>
      <c r="K2613" s="62" t="s">
        <v>11</v>
      </c>
      <c r="L2613" s="227">
        <v>0</v>
      </c>
      <c r="M2613" s="227">
        <v>0</v>
      </c>
      <c r="N2613" s="57">
        <v>0</v>
      </c>
      <c r="O2613" s="57">
        <v>4.8000000000000001E-2</v>
      </c>
      <c r="P2613" s="57"/>
      <c r="Q2613" s="36">
        <f t="shared" si="1319"/>
        <v>4.8000000000000001E-2</v>
      </c>
      <c r="R2613" s="225"/>
    </row>
    <row r="2614" spans="1:18" s="5" customFormat="1">
      <c r="A2614" s="497"/>
      <c r="B2614" s="516"/>
      <c r="C2614" s="524"/>
      <c r="D2614" s="518"/>
      <c r="E2614" s="480"/>
      <c r="F2614" s="480"/>
      <c r="G2614" s="480"/>
      <c r="H2614" s="480"/>
      <c r="I2614" s="46" t="s">
        <v>16</v>
      </c>
      <c r="J2614" s="497"/>
      <c r="K2614" s="62" t="s">
        <v>12</v>
      </c>
      <c r="L2614" s="227">
        <v>0</v>
      </c>
      <c r="M2614" s="227">
        <v>0</v>
      </c>
      <c r="N2614" s="80">
        <v>56.838000000000001</v>
      </c>
      <c r="O2614" s="47">
        <v>71.762</v>
      </c>
      <c r="P2614" s="47"/>
      <c r="Q2614" s="36">
        <f t="shared" si="1319"/>
        <v>128.6</v>
      </c>
      <c r="R2614" s="225"/>
    </row>
    <row r="2615" spans="1:18" s="5" customFormat="1" ht="38.25">
      <c r="A2615" s="497"/>
      <c r="B2615" s="516"/>
      <c r="C2615" s="524"/>
      <c r="D2615" s="518"/>
      <c r="E2615" s="480"/>
      <c r="F2615" s="480"/>
      <c r="G2615" s="480"/>
      <c r="H2615" s="480"/>
      <c r="I2615" s="34" t="s">
        <v>60</v>
      </c>
      <c r="J2615" s="497"/>
      <c r="K2615" s="63" t="s">
        <v>48</v>
      </c>
      <c r="L2615" s="36">
        <f>L2616</f>
        <v>0</v>
      </c>
      <c r="M2615" s="36">
        <f t="shared" ref="M2615:O2615" si="1327">M2616</f>
        <v>0</v>
      </c>
      <c r="N2615" s="36">
        <f t="shared" si="1327"/>
        <v>0.22</v>
      </c>
      <c r="O2615" s="36">
        <f t="shared" si="1327"/>
        <v>7.9130000000000003</v>
      </c>
      <c r="P2615" s="36"/>
      <c r="Q2615" s="36">
        <f t="shared" si="1319"/>
        <v>8.1330000000000009</v>
      </c>
      <c r="R2615" s="225"/>
    </row>
    <row r="2616" spans="1:18" s="5" customFormat="1">
      <c r="A2616" s="497"/>
      <c r="B2616" s="516"/>
      <c r="C2616" s="524"/>
      <c r="D2616" s="518"/>
      <c r="E2616" s="480"/>
      <c r="F2616" s="480"/>
      <c r="G2616" s="480"/>
      <c r="H2616" s="480"/>
      <c r="I2616" s="46" t="s">
        <v>16</v>
      </c>
      <c r="J2616" s="497"/>
      <c r="K2616" s="62" t="s">
        <v>12</v>
      </c>
      <c r="L2616" s="227">
        <v>0</v>
      </c>
      <c r="M2616" s="227">
        <v>0</v>
      </c>
      <c r="N2616" s="80">
        <v>0.22</v>
      </c>
      <c r="O2616" s="47">
        <v>7.9130000000000003</v>
      </c>
      <c r="P2616" s="47"/>
      <c r="Q2616" s="36">
        <f t="shared" si="1319"/>
        <v>8.1330000000000009</v>
      </c>
      <c r="R2616" s="225"/>
    </row>
    <row r="2617" spans="1:18" s="5" customFormat="1">
      <c r="A2617" s="495">
        <v>19</v>
      </c>
      <c r="B2617" s="479" t="s">
        <v>611</v>
      </c>
      <c r="C2617" s="524"/>
      <c r="D2617" s="518"/>
      <c r="E2617" s="480"/>
      <c r="F2617" s="480"/>
      <c r="G2617" s="480"/>
      <c r="H2617" s="480"/>
      <c r="I2617" s="43" t="s">
        <v>13</v>
      </c>
      <c r="J2617" s="495">
        <v>457</v>
      </c>
      <c r="K2617" s="10"/>
      <c r="L2617" s="15">
        <f>L2618+L2620+L2623+L2625+L2627+L2629+L2631</f>
        <v>0</v>
      </c>
      <c r="M2617" s="15">
        <f t="shared" ref="M2617:O2617" si="1328">M2618+M2620+M2623+M2625+M2627+M2629+M2631</f>
        <v>0</v>
      </c>
      <c r="N2617" s="15">
        <f t="shared" si="1328"/>
        <v>357.99899999999997</v>
      </c>
      <c r="O2617" s="15">
        <f t="shared" si="1328"/>
        <v>430.75099999999998</v>
      </c>
      <c r="P2617" s="15"/>
      <c r="Q2617" s="15">
        <f t="shared" ref="Q2617:Q2638" si="1329">L2617+M2617+N2617+O2617</f>
        <v>788.75</v>
      </c>
      <c r="R2617" s="115"/>
    </row>
    <row r="2618" spans="1:18" s="5" customFormat="1" ht="63.75">
      <c r="A2618" s="496"/>
      <c r="B2618" s="480"/>
      <c r="C2618" s="524"/>
      <c r="D2618" s="518"/>
      <c r="E2618" s="480"/>
      <c r="F2618" s="480"/>
      <c r="G2618" s="480"/>
      <c r="H2618" s="480"/>
      <c r="I2618" s="38" t="s">
        <v>68</v>
      </c>
      <c r="J2618" s="496"/>
      <c r="K2618" s="51" t="s">
        <v>10</v>
      </c>
      <c r="L2618" s="68">
        <f>L2619</f>
        <v>0</v>
      </c>
      <c r="M2618" s="68">
        <f t="shared" ref="M2618:O2618" si="1330">M2619</f>
        <v>0</v>
      </c>
      <c r="N2618" s="68">
        <f t="shared" si="1330"/>
        <v>27.734000000000002</v>
      </c>
      <c r="O2618" s="68">
        <f t="shared" si="1330"/>
        <v>28.312999999999999</v>
      </c>
      <c r="P2618" s="68"/>
      <c r="Q2618" s="36">
        <f>L2618+M2618+N2618+O2618</f>
        <v>56.046999999999997</v>
      </c>
      <c r="R2618" s="230"/>
    </row>
    <row r="2619" spans="1:18" s="5" customFormat="1">
      <c r="A2619" s="496"/>
      <c r="B2619" s="480"/>
      <c r="C2619" s="524"/>
      <c r="D2619" s="518"/>
      <c r="E2619" s="480"/>
      <c r="F2619" s="480"/>
      <c r="G2619" s="480"/>
      <c r="H2619" s="480"/>
      <c r="I2619" s="40" t="s">
        <v>16</v>
      </c>
      <c r="J2619" s="496"/>
      <c r="K2619" s="61" t="s">
        <v>12</v>
      </c>
      <c r="L2619" s="35">
        <v>0</v>
      </c>
      <c r="M2619" s="57">
        <v>0</v>
      </c>
      <c r="N2619" s="80">
        <v>27.734000000000002</v>
      </c>
      <c r="O2619" s="80">
        <v>28.312999999999999</v>
      </c>
      <c r="P2619" s="80"/>
      <c r="Q2619" s="36">
        <f t="shared" si="1329"/>
        <v>56.046999999999997</v>
      </c>
      <c r="R2619" s="225"/>
    </row>
    <row r="2620" spans="1:18" s="5" customFormat="1">
      <c r="A2620" s="496"/>
      <c r="B2620" s="480"/>
      <c r="C2620" s="524"/>
      <c r="D2620" s="518"/>
      <c r="E2620" s="480"/>
      <c r="F2620" s="480"/>
      <c r="G2620" s="480"/>
      <c r="H2620" s="480"/>
      <c r="I2620" s="38" t="s">
        <v>69</v>
      </c>
      <c r="J2620" s="496"/>
      <c r="K2620" s="51" t="s">
        <v>26</v>
      </c>
      <c r="L2620" s="68">
        <f>L2621+L2622</f>
        <v>0</v>
      </c>
      <c r="M2620" s="68">
        <f t="shared" ref="M2620:O2620" si="1331">M2621+M2622</f>
        <v>0</v>
      </c>
      <c r="N2620" s="68">
        <f t="shared" si="1331"/>
        <v>323.13499999999999</v>
      </c>
      <c r="O2620" s="68">
        <f t="shared" si="1331"/>
        <v>376.61500000000001</v>
      </c>
      <c r="P2620" s="68"/>
      <c r="Q2620" s="36">
        <f t="shared" si="1329"/>
        <v>699.75</v>
      </c>
      <c r="R2620" s="230"/>
    </row>
    <row r="2621" spans="1:18" s="5" customFormat="1" ht="25.5">
      <c r="A2621" s="496"/>
      <c r="B2621" s="480"/>
      <c r="C2621" s="524"/>
      <c r="D2621" s="518"/>
      <c r="E2621" s="480"/>
      <c r="F2621" s="480"/>
      <c r="G2621" s="480"/>
      <c r="H2621" s="480"/>
      <c r="I2621" s="40" t="s">
        <v>23</v>
      </c>
      <c r="J2621" s="496"/>
      <c r="K2621" s="61" t="s">
        <v>11</v>
      </c>
      <c r="L2621" s="35">
        <v>0</v>
      </c>
      <c r="M2621" s="35">
        <v>0</v>
      </c>
      <c r="N2621" s="80">
        <v>0</v>
      </c>
      <c r="O2621" s="80">
        <v>1.325</v>
      </c>
      <c r="P2621" s="80"/>
      <c r="Q2621" s="36">
        <f t="shared" si="1329"/>
        <v>1.325</v>
      </c>
      <c r="R2621" s="225"/>
    </row>
    <row r="2622" spans="1:18" s="5" customFormat="1">
      <c r="A2622" s="496"/>
      <c r="B2622" s="480"/>
      <c r="C2622" s="524"/>
      <c r="D2622" s="518"/>
      <c r="E2622" s="480"/>
      <c r="F2622" s="480"/>
      <c r="G2622" s="480"/>
      <c r="H2622" s="480"/>
      <c r="I2622" s="40" t="s">
        <v>16</v>
      </c>
      <c r="J2622" s="496"/>
      <c r="K2622" s="61" t="s">
        <v>12</v>
      </c>
      <c r="L2622" s="35">
        <v>0</v>
      </c>
      <c r="M2622" s="35">
        <v>0</v>
      </c>
      <c r="N2622" s="80">
        <v>323.13499999999999</v>
      </c>
      <c r="O2622" s="80">
        <v>375.29</v>
      </c>
      <c r="P2622" s="80"/>
      <c r="Q2622" s="36">
        <f t="shared" si="1329"/>
        <v>698.42499999999995</v>
      </c>
      <c r="R2622" s="225"/>
    </row>
    <row r="2623" spans="1:18" s="5" customFormat="1" ht="38.25">
      <c r="A2623" s="496"/>
      <c r="B2623" s="480"/>
      <c r="C2623" s="524"/>
      <c r="D2623" s="518"/>
      <c r="E2623" s="480"/>
      <c r="F2623" s="480"/>
      <c r="G2623" s="480"/>
      <c r="H2623" s="480"/>
      <c r="I2623" s="38" t="s">
        <v>527</v>
      </c>
      <c r="J2623" s="496"/>
      <c r="K2623" s="51" t="s">
        <v>40</v>
      </c>
      <c r="L2623" s="68">
        <f>L2624</f>
        <v>0</v>
      </c>
      <c r="M2623" s="68">
        <f t="shared" ref="M2623:O2623" si="1332">M2624</f>
        <v>0</v>
      </c>
      <c r="N2623" s="68">
        <f t="shared" si="1332"/>
        <v>2.121</v>
      </c>
      <c r="O2623" s="68">
        <f t="shared" si="1332"/>
        <v>6.4080000000000004</v>
      </c>
      <c r="P2623" s="68"/>
      <c r="Q2623" s="36">
        <f t="shared" si="1329"/>
        <v>8.5289999999999999</v>
      </c>
      <c r="R2623" s="230"/>
    </row>
    <row r="2624" spans="1:18" s="5" customFormat="1">
      <c r="A2624" s="496"/>
      <c r="B2624" s="480"/>
      <c r="C2624" s="524"/>
      <c r="D2624" s="518"/>
      <c r="E2624" s="480"/>
      <c r="F2624" s="480"/>
      <c r="G2624" s="480"/>
      <c r="H2624" s="480"/>
      <c r="I2624" s="40" t="s">
        <v>16</v>
      </c>
      <c r="J2624" s="496"/>
      <c r="K2624" s="61" t="s">
        <v>12</v>
      </c>
      <c r="L2624" s="35">
        <v>0</v>
      </c>
      <c r="M2624" s="57">
        <v>0</v>
      </c>
      <c r="N2624" s="80">
        <v>2.121</v>
      </c>
      <c r="O2624" s="80">
        <v>6.4080000000000004</v>
      </c>
      <c r="P2624" s="80"/>
      <c r="Q2624" s="36">
        <f t="shared" si="1329"/>
        <v>8.5289999999999999</v>
      </c>
      <c r="R2624" s="225"/>
    </row>
    <row r="2625" spans="1:21" s="5" customFormat="1" ht="63.75">
      <c r="A2625" s="496"/>
      <c r="B2625" s="480"/>
      <c r="C2625" s="524"/>
      <c r="D2625" s="518"/>
      <c r="E2625" s="480"/>
      <c r="F2625" s="480"/>
      <c r="G2625" s="480"/>
      <c r="H2625" s="480"/>
      <c r="I2625" s="38" t="s">
        <v>70</v>
      </c>
      <c r="J2625" s="496"/>
      <c r="K2625" s="51" t="s">
        <v>61</v>
      </c>
      <c r="L2625" s="68">
        <f>L2626</f>
        <v>0</v>
      </c>
      <c r="M2625" s="68">
        <f t="shared" ref="M2625:O2625" si="1333">M2626</f>
        <v>0</v>
      </c>
      <c r="N2625" s="68">
        <f t="shared" si="1333"/>
        <v>1.3129999999999999</v>
      </c>
      <c r="O2625" s="68">
        <f t="shared" si="1333"/>
        <v>3.26</v>
      </c>
      <c r="P2625" s="68"/>
      <c r="Q2625" s="36">
        <f t="shared" si="1329"/>
        <v>4.5729999999999995</v>
      </c>
      <c r="R2625" s="230"/>
    </row>
    <row r="2626" spans="1:21" s="5" customFormat="1">
      <c r="A2626" s="496"/>
      <c r="B2626" s="480"/>
      <c r="C2626" s="524"/>
      <c r="D2626" s="518"/>
      <c r="E2626" s="480"/>
      <c r="F2626" s="480"/>
      <c r="G2626" s="480"/>
      <c r="H2626" s="480"/>
      <c r="I2626" s="40" t="s">
        <v>16</v>
      </c>
      <c r="J2626" s="496"/>
      <c r="K2626" s="61" t="s">
        <v>12</v>
      </c>
      <c r="L2626" s="35">
        <v>0</v>
      </c>
      <c r="M2626" s="35">
        <v>0</v>
      </c>
      <c r="N2626" s="80">
        <v>1.3129999999999999</v>
      </c>
      <c r="O2626" s="80">
        <v>3.26</v>
      </c>
      <c r="P2626" s="80"/>
      <c r="Q2626" s="36">
        <f t="shared" si="1329"/>
        <v>4.5729999999999995</v>
      </c>
      <c r="R2626" s="225"/>
    </row>
    <row r="2627" spans="1:21" s="5" customFormat="1" ht="25.5">
      <c r="A2627" s="496"/>
      <c r="B2627" s="480"/>
      <c r="C2627" s="524"/>
      <c r="D2627" s="518"/>
      <c r="E2627" s="480"/>
      <c r="F2627" s="480"/>
      <c r="G2627" s="480"/>
      <c r="H2627" s="480"/>
      <c r="I2627" s="38" t="s">
        <v>25</v>
      </c>
      <c r="J2627" s="496"/>
      <c r="K2627" s="51" t="s">
        <v>46</v>
      </c>
      <c r="L2627" s="68">
        <f t="shared" ref="L2627:M2627" si="1334">L2628</f>
        <v>0</v>
      </c>
      <c r="M2627" s="68">
        <f t="shared" si="1334"/>
        <v>0</v>
      </c>
      <c r="N2627" s="56">
        <v>0</v>
      </c>
      <c r="O2627" s="56">
        <v>0</v>
      </c>
      <c r="P2627" s="56"/>
      <c r="Q2627" s="36">
        <f t="shared" si="1329"/>
        <v>0</v>
      </c>
      <c r="R2627" s="225"/>
    </row>
    <row r="2628" spans="1:21" s="5" customFormat="1">
      <c r="A2628" s="496"/>
      <c r="B2628" s="480"/>
      <c r="C2628" s="524"/>
      <c r="D2628" s="518"/>
      <c r="E2628" s="480"/>
      <c r="F2628" s="480"/>
      <c r="G2628" s="480"/>
      <c r="H2628" s="480"/>
      <c r="I2628" s="40" t="s">
        <v>16</v>
      </c>
      <c r="J2628" s="496"/>
      <c r="K2628" s="61" t="s">
        <v>12</v>
      </c>
      <c r="L2628" s="35">
        <v>0</v>
      </c>
      <c r="M2628" s="35">
        <v>0</v>
      </c>
      <c r="N2628" s="80">
        <v>0</v>
      </c>
      <c r="O2628" s="80">
        <v>0</v>
      </c>
      <c r="P2628" s="80"/>
      <c r="Q2628" s="36">
        <f t="shared" si="1329"/>
        <v>0</v>
      </c>
      <c r="R2628" s="225"/>
    </row>
    <row r="2629" spans="1:21" s="5" customFormat="1" ht="38.25">
      <c r="A2629" s="496"/>
      <c r="B2629" s="480"/>
      <c r="C2629" s="524"/>
      <c r="D2629" s="518"/>
      <c r="E2629" s="480"/>
      <c r="F2629" s="480"/>
      <c r="G2629" s="480"/>
      <c r="H2629" s="480"/>
      <c r="I2629" s="40" t="s">
        <v>60</v>
      </c>
      <c r="J2629" s="496"/>
      <c r="K2629" s="51" t="s">
        <v>48</v>
      </c>
      <c r="L2629" s="68">
        <f>L2630</f>
        <v>0</v>
      </c>
      <c r="M2629" s="68">
        <f t="shared" ref="M2629:O2629" si="1335">M2630</f>
        <v>0</v>
      </c>
      <c r="N2629" s="68">
        <f t="shared" si="1335"/>
        <v>3.6960000000000002</v>
      </c>
      <c r="O2629" s="68">
        <f t="shared" si="1335"/>
        <v>16.155000000000001</v>
      </c>
      <c r="P2629" s="68"/>
      <c r="Q2629" s="36">
        <f t="shared" si="1329"/>
        <v>19.851000000000003</v>
      </c>
      <c r="R2629" s="225"/>
    </row>
    <row r="2630" spans="1:21" s="5" customFormat="1">
      <c r="A2630" s="496"/>
      <c r="B2630" s="480"/>
      <c r="C2630" s="524"/>
      <c r="D2630" s="518"/>
      <c r="E2630" s="480"/>
      <c r="F2630" s="480"/>
      <c r="G2630" s="480"/>
      <c r="H2630" s="480"/>
      <c r="I2630" s="40" t="s">
        <v>16</v>
      </c>
      <c r="J2630" s="496"/>
      <c r="K2630" s="61" t="s">
        <v>12</v>
      </c>
      <c r="L2630" s="35">
        <v>0</v>
      </c>
      <c r="M2630" s="35">
        <v>0</v>
      </c>
      <c r="N2630" s="80">
        <v>3.6960000000000002</v>
      </c>
      <c r="O2630" s="80">
        <v>16.155000000000001</v>
      </c>
      <c r="P2630" s="80"/>
      <c r="Q2630" s="36">
        <f t="shared" si="1329"/>
        <v>19.851000000000003</v>
      </c>
      <c r="R2630" s="225"/>
    </row>
    <row r="2631" spans="1:21" s="5" customFormat="1" ht="38.25">
      <c r="A2631" s="496"/>
      <c r="B2631" s="480"/>
      <c r="C2631" s="524"/>
      <c r="D2631" s="518"/>
      <c r="E2631" s="480"/>
      <c r="F2631" s="480"/>
      <c r="G2631" s="480"/>
      <c r="H2631" s="480"/>
      <c r="I2631" s="40" t="s">
        <v>71</v>
      </c>
      <c r="J2631" s="496"/>
      <c r="K2631" s="51" t="s">
        <v>72</v>
      </c>
      <c r="L2631" s="68">
        <f>L2632</f>
        <v>0</v>
      </c>
      <c r="M2631" s="68">
        <f t="shared" ref="M2631:O2631" si="1336">M2632</f>
        <v>0</v>
      </c>
      <c r="N2631" s="68">
        <f t="shared" si="1336"/>
        <v>0</v>
      </c>
      <c r="O2631" s="68">
        <f t="shared" si="1336"/>
        <v>0</v>
      </c>
      <c r="P2631" s="68"/>
      <c r="Q2631" s="36">
        <f t="shared" si="1329"/>
        <v>0</v>
      </c>
      <c r="R2631" s="225"/>
    </row>
    <row r="2632" spans="1:21" s="5" customFormat="1">
      <c r="A2632" s="498"/>
      <c r="B2632" s="481"/>
      <c r="C2632" s="524"/>
      <c r="D2632" s="518"/>
      <c r="E2632" s="480"/>
      <c r="F2632" s="480"/>
      <c r="G2632" s="480"/>
      <c r="H2632" s="480"/>
      <c r="I2632" s="40" t="s">
        <v>16</v>
      </c>
      <c r="J2632" s="498"/>
      <c r="K2632" s="61" t="s">
        <v>12</v>
      </c>
      <c r="L2632" s="35">
        <v>0</v>
      </c>
      <c r="M2632" s="35">
        <v>0</v>
      </c>
      <c r="N2632" s="80">
        <v>0</v>
      </c>
      <c r="O2632" s="80">
        <v>0</v>
      </c>
      <c r="P2632" s="80"/>
      <c r="Q2632" s="36">
        <f t="shared" si="1329"/>
        <v>0</v>
      </c>
      <c r="R2632" s="225"/>
    </row>
    <row r="2633" spans="1:21" s="5" customFormat="1">
      <c r="A2633" s="497">
        <v>20</v>
      </c>
      <c r="B2633" s="516" t="s">
        <v>592</v>
      </c>
      <c r="C2633" s="524"/>
      <c r="D2633" s="518"/>
      <c r="E2633" s="480"/>
      <c r="F2633" s="480"/>
      <c r="G2633" s="480"/>
      <c r="H2633" s="480"/>
      <c r="I2633" s="43" t="s">
        <v>13</v>
      </c>
      <c r="J2633" s="497">
        <v>457</v>
      </c>
      <c r="K2633" s="286"/>
      <c r="L2633" s="248">
        <f>L2634</f>
        <v>0</v>
      </c>
      <c r="M2633" s="248">
        <f t="shared" ref="M2633:N2633" si="1337">M2634</f>
        <v>0</v>
      </c>
      <c r="N2633" s="248">
        <f t="shared" si="1337"/>
        <v>118.29</v>
      </c>
      <c r="O2633" s="248">
        <f>O2634</f>
        <v>145.90799999999999</v>
      </c>
      <c r="P2633" s="248"/>
      <c r="Q2633" s="15">
        <f t="shared" si="1329"/>
        <v>264.19799999999998</v>
      </c>
      <c r="R2633" s="225"/>
    </row>
    <row r="2634" spans="1:21" s="5" customFormat="1" ht="25.5">
      <c r="A2634" s="497"/>
      <c r="B2634" s="516"/>
      <c r="C2634" s="524"/>
      <c r="D2634" s="518"/>
      <c r="E2634" s="480"/>
      <c r="F2634" s="480"/>
      <c r="G2634" s="480"/>
      <c r="H2634" s="480"/>
      <c r="I2634" s="34" t="s">
        <v>73</v>
      </c>
      <c r="J2634" s="497"/>
      <c r="K2634" s="63" t="s">
        <v>38</v>
      </c>
      <c r="L2634" s="68">
        <f>L2635</f>
        <v>0</v>
      </c>
      <c r="M2634" s="68">
        <f t="shared" ref="M2634:O2634" si="1338">M2635</f>
        <v>0</v>
      </c>
      <c r="N2634" s="68">
        <f t="shared" si="1338"/>
        <v>118.29</v>
      </c>
      <c r="O2634" s="68">
        <f t="shared" si="1338"/>
        <v>145.90799999999999</v>
      </c>
      <c r="P2634" s="68"/>
      <c r="Q2634" s="36">
        <f t="shared" si="1329"/>
        <v>264.19799999999998</v>
      </c>
      <c r="R2634" s="225"/>
    </row>
    <row r="2635" spans="1:21" s="5" customFormat="1">
      <c r="A2635" s="497"/>
      <c r="B2635" s="516"/>
      <c r="C2635" s="524"/>
      <c r="D2635" s="518"/>
      <c r="E2635" s="480"/>
      <c r="F2635" s="480"/>
      <c r="G2635" s="480"/>
      <c r="H2635" s="480"/>
      <c r="I2635" s="46" t="s">
        <v>16</v>
      </c>
      <c r="J2635" s="497"/>
      <c r="K2635" s="62" t="s">
        <v>12</v>
      </c>
      <c r="L2635" s="35">
        <v>0</v>
      </c>
      <c r="M2635" s="227">
        <v>0</v>
      </c>
      <c r="N2635" s="227">
        <v>118.29</v>
      </c>
      <c r="O2635" s="227">
        <v>145.90799999999999</v>
      </c>
      <c r="P2635" s="227"/>
      <c r="Q2635" s="36">
        <f t="shared" si="1329"/>
        <v>264.19799999999998</v>
      </c>
      <c r="R2635" s="225"/>
    </row>
    <row r="2636" spans="1:21" s="5" customFormat="1">
      <c r="A2636" s="497">
        <v>21</v>
      </c>
      <c r="B2636" s="516" t="s">
        <v>588</v>
      </c>
      <c r="C2636" s="524"/>
      <c r="D2636" s="518"/>
      <c r="E2636" s="480"/>
      <c r="F2636" s="480"/>
      <c r="G2636" s="480"/>
      <c r="H2636" s="480"/>
      <c r="I2636" s="43" t="s">
        <v>13</v>
      </c>
      <c r="J2636" s="497">
        <v>457</v>
      </c>
      <c r="K2636" s="286"/>
      <c r="L2636" s="248">
        <f>L2637</f>
        <v>0</v>
      </c>
      <c r="M2636" s="248">
        <f t="shared" ref="M2636:O2637" si="1339">M2637</f>
        <v>0</v>
      </c>
      <c r="N2636" s="248">
        <f t="shared" si="1339"/>
        <v>16.728999999999999</v>
      </c>
      <c r="O2636" s="248">
        <f t="shared" si="1339"/>
        <v>19.542999999999999</v>
      </c>
      <c r="P2636" s="248"/>
      <c r="Q2636" s="15">
        <f t="shared" si="1329"/>
        <v>36.271999999999998</v>
      </c>
      <c r="R2636" s="225"/>
    </row>
    <row r="2637" spans="1:21" s="5" customFormat="1" ht="25.5">
      <c r="A2637" s="497"/>
      <c r="B2637" s="516"/>
      <c r="C2637" s="524"/>
      <c r="D2637" s="518"/>
      <c r="E2637" s="480"/>
      <c r="F2637" s="480"/>
      <c r="G2637" s="480"/>
      <c r="H2637" s="480"/>
      <c r="I2637" s="34" t="s">
        <v>74</v>
      </c>
      <c r="J2637" s="497"/>
      <c r="K2637" s="63" t="s">
        <v>39</v>
      </c>
      <c r="L2637" s="68">
        <f>L2638</f>
        <v>0</v>
      </c>
      <c r="M2637" s="68">
        <f t="shared" si="1339"/>
        <v>0</v>
      </c>
      <c r="N2637" s="68">
        <f t="shared" si="1339"/>
        <v>16.728999999999999</v>
      </c>
      <c r="O2637" s="68">
        <f t="shared" si="1339"/>
        <v>19.542999999999999</v>
      </c>
      <c r="P2637" s="68"/>
      <c r="Q2637" s="36">
        <f t="shared" si="1329"/>
        <v>36.271999999999998</v>
      </c>
      <c r="R2637" s="225"/>
      <c r="S2637" s="258"/>
      <c r="T2637" s="258"/>
      <c r="U2637" s="258"/>
    </row>
    <row r="2638" spans="1:21" s="5" customFormat="1">
      <c r="A2638" s="497"/>
      <c r="B2638" s="516"/>
      <c r="C2638" s="524"/>
      <c r="D2638" s="518"/>
      <c r="E2638" s="480"/>
      <c r="F2638" s="480"/>
      <c r="G2638" s="480"/>
      <c r="H2638" s="480"/>
      <c r="I2638" s="46" t="s">
        <v>16</v>
      </c>
      <c r="J2638" s="497"/>
      <c r="K2638" s="62" t="s">
        <v>12</v>
      </c>
      <c r="L2638" s="35">
        <v>0</v>
      </c>
      <c r="M2638" s="227">
        <v>0</v>
      </c>
      <c r="N2638" s="227">
        <v>16.728999999999999</v>
      </c>
      <c r="O2638" s="227">
        <v>19.542999999999999</v>
      </c>
      <c r="P2638" s="227"/>
      <c r="Q2638" s="36">
        <f t="shared" si="1329"/>
        <v>36.271999999999998</v>
      </c>
      <c r="R2638" s="225"/>
    </row>
    <row r="2639" spans="1:21" s="258" customFormat="1" ht="13.5">
      <c r="A2639" s="159"/>
      <c r="B2639" s="186" t="s">
        <v>620</v>
      </c>
      <c r="C2639" s="524"/>
      <c r="D2639" s="518"/>
      <c r="E2639" s="480"/>
      <c r="F2639" s="480"/>
      <c r="G2639" s="480"/>
      <c r="H2639" s="480"/>
      <c r="I2639" s="69"/>
      <c r="J2639" s="160"/>
      <c r="K2639" s="289"/>
      <c r="L2639" s="65"/>
      <c r="M2639" s="290"/>
      <c r="N2639" s="290"/>
      <c r="O2639" s="290"/>
      <c r="P2639" s="290"/>
      <c r="Q2639" s="70"/>
      <c r="R2639" s="256"/>
      <c r="S2639" s="5"/>
      <c r="T2639" s="5"/>
      <c r="U2639" s="5"/>
    </row>
    <row r="2640" spans="1:21" s="5" customFormat="1" ht="63.75">
      <c r="A2640" s="219">
        <v>22</v>
      </c>
      <c r="B2640" s="186" t="s">
        <v>612</v>
      </c>
      <c r="C2640" s="524"/>
      <c r="D2640" s="518"/>
      <c r="E2640" s="480"/>
      <c r="F2640" s="480"/>
      <c r="G2640" s="480"/>
      <c r="H2640" s="480"/>
      <c r="I2640" s="40"/>
      <c r="J2640" s="216"/>
      <c r="K2640" s="61"/>
      <c r="L2640" s="35"/>
      <c r="M2640" s="227"/>
      <c r="N2640" s="227"/>
      <c r="O2640" s="227"/>
      <c r="P2640" s="227"/>
      <c r="Q2640" s="36"/>
      <c r="R2640" s="225"/>
    </row>
    <row r="2641" spans="1:18" s="5" customFormat="1">
      <c r="A2641" s="495">
        <v>23</v>
      </c>
      <c r="B2641" s="479" t="s">
        <v>614</v>
      </c>
      <c r="C2641" s="524"/>
      <c r="D2641" s="518"/>
      <c r="E2641" s="480"/>
      <c r="F2641" s="480"/>
      <c r="G2641" s="480"/>
      <c r="H2641" s="480"/>
      <c r="I2641" s="201" t="s">
        <v>13</v>
      </c>
      <c r="J2641" s="219"/>
      <c r="K2641" s="10"/>
      <c r="L2641" s="15">
        <f>L2642+L2645+L2647+L2650+L2652+L2654+L2656+L2658+L2660+L2662+L2664+L2666+L2670+L2672+L2675+L2677+L2681+L2683+L2686</f>
        <v>0</v>
      </c>
      <c r="M2641" s="15">
        <f t="shared" ref="M2641:O2641" si="1340">M2642+M2645+M2647+M2650+M2652+M2654+M2656+M2658+M2660+M2662+M2664+M2666+M2670+M2672+M2675+M2677+M2681+M2683+M2686</f>
        <v>0</v>
      </c>
      <c r="N2641" s="15">
        <f t="shared" si="1340"/>
        <v>6374.1709999999985</v>
      </c>
      <c r="O2641" s="15">
        <f t="shared" si="1340"/>
        <v>4960.3310000000001</v>
      </c>
      <c r="P2641" s="15"/>
      <c r="Q2641" s="15">
        <f t="shared" ref="Q2641:Q2707" si="1341">L2641+M2641+N2641+O2641</f>
        <v>11334.501999999999</v>
      </c>
      <c r="R2641" s="225"/>
    </row>
    <row r="2642" spans="1:18" s="5" customFormat="1" ht="76.5">
      <c r="A2642" s="496"/>
      <c r="B2642" s="480"/>
      <c r="C2642" s="524"/>
      <c r="D2642" s="518"/>
      <c r="E2642" s="480"/>
      <c r="F2642" s="480"/>
      <c r="G2642" s="480"/>
      <c r="H2642" s="480"/>
      <c r="I2642" s="38" t="s">
        <v>76</v>
      </c>
      <c r="J2642" s="495">
        <v>458</v>
      </c>
      <c r="K2642" s="51" t="s">
        <v>10</v>
      </c>
      <c r="L2642" s="68">
        <f>L2643+L2644</f>
        <v>0</v>
      </c>
      <c r="M2642" s="68">
        <f t="shared" ref="M2642:O2642" si="1342">M2643+M2644</f>
        <v>0</v>
      </c>
      <c r="N2642" s="68">
        <f t="shared" si="1342"/>
        <v>139.631</v>
      </c>
      <c r="O2642" s="68">
        <f t="shared" si="1342"/>
        <v>69.36</v>
      </c>
      <c r="P2642" s="68"/>
      <c r="Q2642" s="36">
        <f t="shared" si="1341"/>
        <v>208.99099999999999</v>
      </c>
      <c r="R2642" s="225"/>
    </row>
    <row r="2643" spans="1:18" s="5" customFormat="1" ht="25.5">
      <c r="A2643" s="496"/>
      <c r="B2643" s="480"/>
      <c r="C2643" s="524"/>
      <c r="D2643" s="518"/>
      <c r="E2643" s="480"/>
      <c r="F2643" s="480"/>
      <c r="G2643" s="480"/>
      <c r="H2643" s="480"/>
      <c r="I2643" s="40" t="s">
        <v>23</v>
      </c>
      <c r="J2643" s="496"/>
      <c r="K2643" s="61" t="s">
        <v>11</v>
      </c>
      <c r="L2643" s="227">
        <v>0</v>
      </c>
      <c r="M2643" s="227">
        <v>0</v>
      </c>
      <c r="N2643" s="227">
        <v>0</v>
      </c>
      <c r="O2643" s="227">
        <v>7.6999999999999999E-2</v>
      </c>
      <c r="P2643" s="227"/>
      <c r="Q2643" s="36">
        <f t="shared" si="1341"/>
        <v>7.6999999999999999E-2</v>
      </c>
      <c r="R2643" s="225"/>
    </row>
    <row r="2644" spans="1:18" s="5" customFormat="1">
      <c r="A2644" s="496"/>
      <c r="B2644" s="480"/>
      <c r="C2644" s="524"/>
      <c r="D2644" s="518"/>
      <c r="E2644" s="480"/>
      <c r="F2644" s="480"/>
      <c r="G2644" s="480"/>
      <c r="H2644" s="480"/>
      <c r="I2644" s="40" t="s">
        <v>16</v>
      </c>
      <c r="J2644" s="496"/>
      <c r="K2644" s="61" t="s">
        <v>12</v>
      </c>
      <c r="L2644" s="227">
        <v>0</v>
      </c>
      <c r="M2644" s="227">
        <v>0</v>
      </c>
      <c r="N2644" s="227">
        <v>139.631</v>
      </c>
      <c r="O2644" s="227">
        <v>69.283000000000001</v>
      </c>
      <c r="P2644" s="227"/>
      <c r="Q2644" s="36">
        <f t="shared" si="1341"/>
        <v>208.91399999999999</v>
      </c>
      <c r="R2644" s="225"/>
    </row>
    <row r="2645" spans="1:18" s="5" customFormat="1" ht="63.75">
      <c r="A2645" s="496"/>
      <c r="B2645" s="480"/>
      <c r="C2645" s="524"/>
      <c r="D2645" s="518"/>
      <c r="E2645" s="480"/>
      <c r="F2645" s="480"/>
      <c r="G2645" s="480"/>
      <c r="H2645" s="480"/>
      <c r="I2645" s="229" t="s">
        <v>479</v>
      </c>
      <c r="J2645" s="496"/>
      <c r="K2645" s="51" t="s">
        <v>37</v>
      </c>
      <c r="L2645" s="36">
        <f>L2646</f>
        <v>0</v>
      </c>
      <c r="M2645" s="36">
        <f t="shared" ref="M2645:O2645" si="1343">M2646</f>
        <v>0</v>
      </c>
      <c r="N2645" s="36">
        <f t="shared" si="1343"/>
        <v>0</v>
      </c>
      <c r="O2645" s="36">
        <f t="shared" si="1343"/>
        <v>294.04300000000001</v>
      </c>
      <c r="P2645" s="36"/>
      <c r="Q2645" s="36">
        <f t="shared" si="1341"/>
        <v>294.04300000000001</v>
      </c>
      <c r="R2645" s="225"/>
    </row>
    <row r="2646" spans="1:18" s="5" customFormat="1" ht="25.5">
      <c r="A2646" s="496"/>
      <c r="B2646" s="480"/>
      <c r="C2646" s="524"/>
      <c r="D2646" s="518"/>
      <c r="E2646" s="480"/>
      <c r="F2646" s="480"/>
      <c r="G2646" s="480"/>
      <c r="H2646" s="480"/>
      <c r="I2646" s="40" t="s">
        <v>29</v>
      </c>
      <c r="J2646" s="496"/>
      <c r="K2646" s="61" t="s">
        <v>35</v>
      </c>
      <c r="L2646" s="227">
        <v>0</v>
      </c>
      <c r="M2646" s="227">
        <v>0</v>
      </c>
      <c r="N2646" s="227">
        <v>0</v>
      </c>
      <c r="O2646" s="227">
        <v>294.04300000000001</v>
      </c>
      <c r="P2646" s="227"/>
      <c r="Q2646" s="36">
        <f t="shared" si="1341"/>
        <v>294.04300000000001</v>
      </c>
      <c r="R2646" s="225"/>
    </row>
    <row r="2647" spans="1:18" s="5" customFormat="1" ht="25.5">
      <c r="A2647" s="496"/>
      <c r="B2647" s="480"/>
      <c r="C2647" s="524"/>
      <c r="D2647" s="518"/>
      <c r="E2647" s="480"/>
      <c r="F2647" s="480"/>
      <c r="G2647" s="480"/>
      <c r="H2647" s="480"/>
      <c r="I2647" s="38" t="s">
        <v>77</v>
      </c>
      <c r="J2647" s="496"/>
      <c r="K2647" s="51" t="s">
        <v>91</v>
      </c>
      <c r="L2647" s="68">
        <f>L2648+L2649</f>
        <v>0</v>
      </c>
      <c r="M2647" s="68">
        <f t="shared" ref="M2647:O2647" si="1344">M2648+M2649</f>
        <v>0</v>
      </c>
      <c r="N2647" s="68">
        <f t="shared" si="1344"/>
        <v>250.44300000000001</v>
      </c>
      <c r="O2647" s="68">
        <f t="shared" si="1344"/>
        <v>363.18899999999996</v>
      </c>
      <c r="P2647" s="68"/>
      <c r="Q2647" s="36">
        <f t="shared" si="1341"/>
        <v>613.63199999999995</v>
      </c>
      <c r="R2647" s="225"/>
    </row>
    <row r="2648" spans="1:18" s="5" customFormat="1">
      <c r="A2648" s="496"/>
      <c r="B2648" s="480"/>
      <c r="C2648" s="524"/>
      <c r="D2648" s="518"/>
      <c r="E2648" s="480"/>
      <c r="F2648" s="480"/>
      <c r="G2648" s="480"/>
      <c r="H2648" s="480"/>
      <c r="I2648" s="40" t="s">
        <v>16</v>
      </c>
      <c r="J2648" s="496"/>
      <c r="K2648" s="61" t="s">
        <v>12</v>
      </c>
      <c r="L2648" s="227">
        <v>0</v>
      </c>
      <c r="M2648" s="227">
        <v>0</v>
      </c>
      <c r="N2648" s="227">
        <v>250.44300000000001</v>
      </c>
      <c r="O2648" s="227">
        <v>145.33099999999999</v>
      </c>
      <c r="P2648" s="227"/>
      <c r="Q2648" s="36">
        <f t="shared" si="1341"/>
        <v>395.774</v>
      </c>
      <c r="R2648" s="225"/>
    </row>
    <row r="2649" spans="1:18" s="5" customFormat="1" ht="25.5">
      <c r="A2649" s="496"/>
      <c r="B2649" s="480"/>
      <c r="C2649" s="524"/>
      <c r="D2649" s="518"/>
      <c r="E2649" s="480"/>
      <c r="F2649" s="480"/>
      <c r="G2649" s="480"/>
      <c r="H2649" s="480"/>
      <c r="I2649" s="40" t="s">
        <v>29</v>
      </c>
      <c r="J2649" s="496"/>
      <c r="K2649" s="61" t="s">
        <v>35</v>
      </c>
      <c r="L2649" s="227">
        <v>0</v>
      </c>
      <c r="M2649" s="227">
        <v>0</v>
      </c>
      <c r="N2649" s="227">
        <v>0</v>
      </c>
      <c r="O2649" s="227">
        <v>217.858</v>
      </c>
      <c r="P2649" s="227"/>
      <c r="Q2649" s="36">
        <f t="shared" si="1341"/>
        <v>217.858</v>
      </c>
      <c r="R2649" s="225"/>
    </row>
    <row r="2650" spans="1:18" s="5" customFormat="1" ht="25.5">
      <c r="A2650" s="496"/>
      <c r="B2650" s="480"/>
      <c r="C2650" s="524"/>
      <c r="D2650" s="518"/>
      <c r="E2650" s="480"/>
      <c r="F2650" s="480"/>
      <c r="G2650" s="480"/>
      <c r="H2650" s="480"/>
      <c r="I2650" s="38" t="s">
        <v>25</v>
      </c>
      <c r="J2650" s="496"/>
      <c r="K2650" s="51" t="s">
        <v>45</v>
      </c>
      <c r="L2650" s="68">
        <f>L2651</f>
        <v>0</v>
      </c>
      <c r="M2650" s="68">
        <f t="shared" ref="M2650:O2650" si="1345">M2651</f>
        <v>0</v>
      </c>
      <c r="N2650" s="68">
        <f t="shared" si="1345"/>
        <v>3.2050000000000001</v>
      </c>
      <c r="O2650" s="68">
        <f t="shared" si="1345"/>
        <v>0.77500000000000002</v>
      </c>
      <c r="P2650" s="68"/>
      <c r="Q2650" s="36">
        <f t="shared" si="1341"/>
        <v>3.98</v>
      </c>
      <c r="R2650" s="225"/>
    </row>
    <row r="2651" spans="1:18" s="5" customFormat="1">
      <c r="A2651" s="496"/>
      <c r="B2651" s="480"/>
      <c r="C2651" s="524"/>
      <c r="D2651" s="518"/>
      <c r="E2651" s="480"/>
      <c r="F2651" s="480"/>
      <c r="G2651" s="480"/>
      <c r="H2651" s="480"/>
      <c r="I2651" s="40" t="s">
        <v>16</v>
      </c>
      <c r="J2651" s="496"/>
      <c r="K2651" s="61" t="s">
        <v>12</v>
      </c>
      <c r="L2651" s="35">
        <v>0</v>
      </c>
      <c r="M2651" s="227">
        <v>0</v>
      </c>
      <c r="N2651" s="227">
        <v>3.2050000000000001</v>
      </c>
      <c r="O2651" s="227">
        <v>0.77500000000000002</v>
      </c>
      <c r="P2651" s="227"/>
      <c r="Q2651" s="36">
        <f t="shared" si="1341"/>
        <v>3.98</v>
      </c>
      <c r="R2651" s="225"/>
    </row>
    <row r="2652" spans="1:18" s="5" customFormat="1" ht="25.5">
      <c r="A2652" s="496"/>
      <c r="B2652" s="480"/>
      <c r="C2652" s="524"/>
      <c r="D2652" s="518"/>
      <c r="E2652" s="480"/>
      <c r="F2652" s="480"/>
      <c r="G2652" s="480"/>
      <c r="H2652" s="480"/>
      <c r="I2652" s="38" t="s">
        <v>78</v>
      </c>
      <c r="J2652" s="496"/>
      <c r="K2652" s="51" t="s">
        <v>12</v>
      </c>
      <c r="L2652" s="68">
        <f>L2653</f>
        <v>0</v>
      </c>
      <c r="M2652" s="68">
        <f t="shared" ref="M2652:O2652" si="1346">M2653</f>
        <v>0</v>
      </c>
      <c r="N2652" s="68">
        <f t="shared" si="1346"/>
        <v>23.411000000000001</v>
      </c>
      <c r="O2652" s="68">
        <f t="shared" si="1346"/>
        <v>50.304000000000002</v>
      </c>
      <c r="P2652" s="68"/>
      <c r="Q2652" s="36">
        <f t="shared" si="1341"/>
        <v>73.715000000000003</v>
      </c>
      <c r="R2652" s="230"/>
    </row>
    <row r="2653" spans="1:18" s="5" customFormat="1">
      <c r="A2653" s="496"/>
      <c r="B2653" s="480"/>
      <c r="C2653" s="524"/>
      <c r="D2653" s="518"/>
      <c r="E2653" s="480"/>
      <c r="F2653" s="480"/>
      <c r="G2653" s="480"/>
      <c r="H2653" s="480"/>
      <c r="I2653" s="40" t="s">
        <v>16</v>
      </c>
      <c r="J2653" s="496"/>
      <c r="K2653" s="61" t="s">
        <v>12</v>
      </c>
      <c r="L2653" s="35">
        <v>0</v>
      </c>
      <c r="M2653" s="227">
        <v>0</v>
      </c>
      <c r="N2653" s="227">
        <v>23.411000000000001</v>
      </c>
      <c r="O2653" s="227">
        <v>50.304000000000002</v>
      </c>
      <c r="P2653" s="227"/>
      <c r="Q2653" s="36">
        <f t="shared" si="1341"/>
        <v>73.715000000000003</v>
      </c>
      <c r="R2653" s="225"/>
    </row>
    <row r="2654" spans="1:18" s="5" customFormat="1" ht="25.5">
      <c r="A2654" s="496"/>
      <c r="B2654" s="480"/>
      <c r="C2654" s="524"/>
      <c r="D2654" s="518"/>
      <c r="E2654" s="480"/>
      <c r="F2654" s="480"/>
      <c r="G2654" s="480"/>
      <c r="H2654" s="480"/>
      <c r="I2654" s="38" t="s">
        <v>79</v>
      </c>
      <c r="J2654" s="496"/>
      <c r="K2654" s="51" t="s">
        <v>52</v>
      </c>
      <c r="L2654" s="36">
        <f>L2655</f>
        <v>0</v>
      </c>
      <c r="M2654" s="36">
        <f t="shared" ref="M2654:O2654" si="1347">M2655</f>
        <v>0</v>
      </c>
      <c r="N2654" s="36">
        <f t="shared" si="1347"/>
        <v>20.89</v>
      </c>
      <c r="O2654" s="36">
        <f t="shared" si="1347"/>
        <v>13.848000000000001</v>
      </c>
      <c r="P2654" s="36"/>
      <c r="Q2654" s="36">
        <f t="shared" si="1341"/>
        <v>34.738</v>
      </c>
      <c r="R2654" s="225"/>
    </row>
    <row r="2655" spans="1:18" s="5" customFormat="1">
      <c r="A2655" s="496"/>
      <c r="B2655" s="480"/>
      <c r="C2655" s="524"/>
      <c r="D2655" s="518"/>
      <c r="E2655" s="480"/>
      <c r="F2655" s="480"/>
      <c r="G2655" s="480"/>
      <c r="H2655" s="480"/>
      <c r="I2655" s="40" t="s">
        <v>16</v>
      </c>
      <c r="J2655" s="496"/>
      <c r="K2655" s="61" t="s">
        <v>12</v>
      </c>
      <c r="L2655" s="35">
        <v>0</v>
      </c>
      <c r="M2655" s="227">
        <v>0</v>
      </c>
      <c r="N2655" s="227">
        <v>20.89</v>
      </c>
      <c r="O2655" s="227">
        <v>13.848000000000001</v>
      </c>
      <c r="P2655" s="227"/>
      <c r="Q2655" s="36">
        <f t="shared" si="1341"/>
        <v>34.738</v>
      </c>
      <c r="R2655" s="225"/>
    </row>
    <row r="2656" spans="1:18" s="5" customFormat="1" ht="25.5">
      <c r="A2656" s="496"/>
      <c r="B2656" s="480"/>
      <c r="C2656" s="524"/>
      <c r="D2656" s="518"/>
      <c r="E2656" s="480"/>
      <c r="F2656" s="480"/>
      <c r="G2656" s="480"/>
      <c r="H2656" s="480"/>
      <c r="I2656" s="38" t="s">
        <v>615</v>
      </c>
      <c r="J2656" s="496"/>
      <c r="K2656" s="51" t="s">
        <v>53</v>
      </c>
      <c r="L2656" s="36">
        <f>L2657</f>
        <v>0</v>
      </c>
      <c r="M2656" s="36">
        <f t="shared" ref="M2656:O2656" si="1348">M2657</f>
        <v>0</v>
      </c>
      <c r="N2656" s="36">
        <f t="shared" si="1348"/>
        <v>0</v>
      </c>
      <c r="O2656" s="36">
        <f t="shared" si="1348"/>
        <v>39.887999999999998</v>
      </c>
      <c r="P2656" s="36"/>
      <c r="Q2656" s="36">
        <f t="shared" si="1341"/>
        <v>39.887999999999998</v>
      </c>
      <c r="R2656" s="225"/>
    </row>
    <row r="2657" spans="1:18" s="5" customFormat="1">
      <c r="A2657" s="496"/>
      <c r="B2657" s="480"/>
      <c r="C2657" s="524"/>
      <c r="D2657" s="518"/>
      <c r="E2657" s="480"/>
      <c r="F2657" s="480"/>
      <c r="G2657" s="480"/>
      <c r="H2657" s="480"/>
      <c r="I2657" s="40" t="s">
        <v>16</v>
      </c>
      <c r="J2657" s="496"/>
      <c r="K2657" s="61" t="s">
        <v>12</v>
      </c>
      <c r="L2657" s="35">
        <v>0</v>
      </c>
      <c r="M2657" s="227">
        <v>0</v>
      </c>
      <c r="N2657" s="227">
        <v>0</v>
      </c>
      <c r="O2657" s="227">
        <v>39.887999999999998</v>
      </c>
      <c r="P2657" s="227"/>
      <c r="Q2657" s="36">
        <f t="shared" si="1341"/>
        <v>39.887999999999998</v>
      </c>
      <c r="R2657" s="225"/>
    </row>
    <row r="2658" spans="1:18" s="5" customFormat="1" ht="25.5">
      <c r="A2658" s="496"/>
      <c r="B2658" s="480"/>
      <c r="C2658" s="524"/>
      <c r="D2658" s="518"/>
      <c r="E2658" s="480"/>
      <c r="F2658" s="480"/>
      <c r="G2658" s="480"/>
      <c r="H2658" s="480"/>
      <c r="I2658" s="38" t="s">
        <v>80</v>
      </c>
      <c r="J2658" s="496"/>
      <c r="K2658" s="51" t="s">
        <v>92</v>
      </c>
      <c r="L2658" s="68">
        <f>L2659</f>
        <v>0</v>
      </c>
      <c r="M2658" s="68">
        <f t="shared" ref="M2658:O2658" si="1349">M2659</f>
        <v>0</v>
      </c>
      <c r="N2658" s="68">
        <f t="shared" si="1349"/>
        <v>0</v>
      </c>
      <c r="O2658" s="68">
        <f t="shared" si="1349"/>
        <v>36.365000000000002</v>
      </c>
      <c r="P2658" s="68"/>
      <c r="Q2658" s="36">
        <f t="shared" si="1341"/>
        <v>36.365000000000002</v>
      </c>
      <c r="R2658" s="230"/>
    </row>
    <row r="2659" spans="1:18" s="5" customFormat="1">
      <c r="A2659" s="496"/>
      <c r="B2659" s="480"/>
      <c r="C2659" s="524"/>
      <c r="D2659" s="518"/>
      <c r="E2659" s="480"/>
      <c r="F2659" s="480"/>
      <c r="G2659" s="480"/>
      <c r="H2659" s="480"/>
      <c r="I2659" s="40" t="s">
        <v>16</v>
      </c>
      <c r="J2659" s="496"/>
      <c r="K2659" s="61" t="s">
        <v>12</v>
      </c>
      <c r="L2659" s="35">
        <v>0</v>
      </c>
      <c r="M2659" s="227">
        <v>0</v>
      </c>
      <c r="N2659" s="227">
        <v>0</v>
      </c>
      <c r="O2659" s="227">
        <v>36.365000000000002</v>
      </c>
      <c r="P2659" s="227"/>
      <c r="Q2659" s="36">
        <f t="shared" si="1341"/>
        <v>36.365000000000002</v>
      </c>
      <c r="R2659" s="225"/>
    </row>
    <row r="2660" spans="1:18" s="5" customFormat="1" ht="25.5">
      <c r="A2660" s="496"/>
      <c r="B2660" s="480"/>
      <c r="C2660" s="524"/>
      <c r="D2660" s="518"/>
      <c r="E2660" s="480"/>
      <c r="F2660" s="480"/>
      <c r="G2660" s="480"/>
      <c r="H2660" s="480"/>
      <c r="I2660" s="38" t="s">
        <v>81</v>
      </c>
      <c r="J2660" s="496"/>
      <c r="K2660" s="51" t="s">
        <v>56</v>
      </c>
      <c r="L2660" s="68">
        <f>L2661</f>
        <v>0</v>
      </c>
      <c r="M2660" s="68">
        <f t="shared" ref="M2660:O2660" si="1350">M2661</f>
        <v>0</v>
      </c>
      <c r="N2660" s="68">
        <f t="shared" si="1350"/>
        <v>20.2</v>
      </c>
      <c r="O2660" s="68">
        <f t="shared" si="1350"/>
        <v>53.128999999999998</v>
      </c>
      <c r="P2660" s="68"/>
      <c r="Q2660" s="36">
        <f t="shared" si="1341"/>
        <v>73.328999999999994</v>
      </c>
      <c r="R2660" s="230"/>
    </row>
    <row r="2661" spans="1:18" s="5" customFormat="1">
      <c r="A2661" s="496"/>
      <c r="B2661" s="480"/>
      <c r="C2661" s="524"/>
      <c r="D2661" s="518"/>
      <c r="E2661" s="480"/>
      <c r="F2661" s="480"/>
      <c r="G2661" s="480"/>
      <c r="H2661" s="480"/>
      <c r="I2661" s="40" t="s">
        <v>16</v>
      </c>
      <c r="J2661" s="496"/>
      <c r="K2661" s="61" t="s">
        <v>12</v>
      </c>
      <c r="L2661" s="35">
        <v>0</v>
      </c>
      <c r="M2661" s="227">
        <v>0</v>
      </c>
      <c r="N2661" s="227">
        <v>20.2</v>
      </c>
      <c r="O2661" s="227">
        <v>53.128999999999998</v>
      </c>
      <c r="P2661" s="227"/>
      <c r="Q2661" s="36">
        <f t="shared" si="1341"/>
        <v>73.328999999999994</v>
      </c>
      <c r="R2661" s="225"/>
    </row>
    <row r="2662" spans="1:18" s="5" customFormat="1" ht="51">
      <c r="A2662" s="496"/>
      <c r="B2662" s="480"/>
      <c r="C2662" s="524"/>
      <c r="D2662" s="518"/>
      <c r="E2662" s="480"/>
      <c r="F2662" s="480"/>
      <c r="G2662" s="480"/>
      <c r="H2662" s="480"/>
      <c r="I2662" s="38" t="s">
        <v>83</v>
      </c>
      <c r="J2662" s="496"/>
      <c r="K2662" s="51" t="s">
        <v>95</v>
      </c>
      <c r="L2662" s="68">
        <f>L2663</f>
        <v>0</v>
      </c>
      <c r="M2662" s="68">
        <f t="shared" ref="M2662:O2662" si="1351">M2663</f>
        <v>0</v>
      </c>
      <c r="N2662" s="68">
        <f t="shared" si="1351"/>
        <v>0</v>
      </c>
      <c r="O2662" s="68">
        <f t="shared" si="1351"/>
        <v>4.569</v>
      </c>
      <c r="P2662" s="68"/>
      <c r="Q2662" s="36">
        <f t="shared" si="1341"/>
        <v>4.569</v>
      </c>
      <c r="R2662" s="230"/>
    </row>
    <row r="2663" spans="1:18" s="5" customFormat="1">
      <c r="A2663" s="496"/>
      <c r="B2663" s="480"/>
      <c r="C2663" s="524"/>
      <c r="D2663" s="518"/>
      <c r="E2663" s="480"/>
      <c r="F2663" s="480"/>
      <c r="G2663" s="480"/>
      <c r="H2663" s="480"/>
      <c r="I2663" s="40" t="s">
        <v>16</v>
      </c>
      <c r="J2663" s="496"/>
      <c r="K2663" s="61" t="s">
        <v>12</v>
      </c>
      <c r="L2663" s="35">
        <v>0</v>
      </c>
      <c r="M2663" s="35">
        <v>0</v>
      </c>
      <c r="N2663" s="227">
        <v>0</v>
      </c>
      <c r="O2663" s="227">
        <v>4.569</v>
      </c>
      <c r="P2663" s="227"/>
      <c r="Q2663" s="36">
        <f t="shared" si="1341"/>
        <v>4.569</v>
      </c>
      <c r="R2663" s="225"/>
    </row>
    <row r="2664" spans="1:18" s="5" customFormat="1" ht="25.5">
      <c r="A2664" s="496"/>
      <c r="B2664" s="480"/>
      <c r="C2664" s="524"/>
      <c r="D2664" s="518"/>
      <c r="E2664" s="480"/>
      <c r="F2664" s="480"/>
      <c r="G2664" s="480"/>
      <c r="H2664" s="480"/>
      <c r="I2664" s="229" t="s">
        <v>484</v>
      </c>
      <c r="J2664" s="496"/>
      <c r="K2664" s="51" t="s">
        <v>35</v>
      </c>
      <c r="L2664" s="36">
        <f>L2665</f>
        <v>0</v>
      </c>
      <c r="M2664" s="36">
        <f t="shared" ref="M2664:O2664" si="1352">M2665</f>
        <v>0</v>
      </c>
      <c r="N2664" s="36">
        <f t="shared" si="1352"/>
        <v>0</v>
      </c>
      <c r="O2664" s="36">
        <f t="shared" si="1352"/>
        <v>30</v>
      </c>
      <c r="P2664" s="36"/>
      <c r="Q2664" s="36">
        <f t="shared" si="1341"/>
        <v>30</v>
      </c>
      <c r="R2664" s="225"/>
    </row>
    <row r="2665" spans="1:18" s="5" customFormat="1" ht="25.5">
      <c r="A2665" s="496"/>
      <c r="B2665" s="480"/>
      <c r="C2665" s="524"/>
      <c r="D2665" s="518"/>
      <c r="E2665" s="480"/>
      <c r="F2665" s="480"/>
      <c r="G2665" s="480"/>
      <c r="H2665" s="480"/>
      <c r="I2665" s="40" t="s">
        <v>29</v>
      </c>
      <c r="J2665" s="496"/>
      <c r="K2665" s="61" t="s">
        <v>35</v>
      </c>
      <c r="L2665" s="35">
        <v>0</v>
      </c>
      <c r="M2665" s="35">
        <v>0</v>
      </c>
      <c r="N2665" s="227">
        <v>0</v>
      </c>
      <c r="O2665" s="227">
        <v>30</v>
      </c>
      <c r="P2665" s="227"/>
      <c r="Q2665" s="36">
        <f t="shared" si="1341"/>
        <v>30</v>
      </c>
      <c r="R2665" s="225"/>
    </row>
    <row r="2666" spans="1:18" s="5" customFormat="1">
      <c r="A2666" s="496"/>
      <c r="B2666" s="480"/>
      <c r="C2666" s="524"/>
      <c r="D2666" s="518"/>
      <c r="E2666" s="480"/>
      <c r="F2666" s="480"/>
      <c r="G2666" s="480"/>
      <c r="H2666" s="480"/>
      <c r="I2666" s="38" t="s">
        <v>85</v>
      </c>
      <c r="J2666" s="496"/>
      <c r="K2666" s="51" t="s">
        <v>97</v>
      </c>
      <c r="L2666" s="68">
        <f>L2667+L2668+L2669</f>
        <v>0</v>
      </c>
      <c r="M2666" s="68">
        <f t="shared" ref="M2666:O2666" si="1353">M2667+M2668+M2669</f>
        <v>0</v>
      </c>
      <c r="N2666" s="68">
        <f t="shared" si="1353"/>
        <v>2624.098</v>
      </c>
      <c r="O2666" s="68">
        <f t="shared" si="1353"/>
        <v>2245.6089999999999</v>
      </c>
      <c r="P2666" s="68"/>
      <c r="Q2666" s="36">
        <f t="shared" si="1341"/>
        <v>4869.7070000000003</v>
      </c>
      <c r="R2666" s="230"/>
    </row>
    <row r="2667" spans="1:18" s="5" customFormat="1">
      <c r="A2667" s="496"/>
      <c r="B2667" s="480"/>
      <c r="C2667" s="524"/>
      <c r="D2667" s="518"/>
      <c r="E2667" s="480"/>
      <c r="F2667" s="480"/>
      <c r="G2667" s="480"/>
      <c r="H2667" s="480"/>
      <c r="I2667" s="40" t="s">
        <v>16</v>
      </c>
      <c r="J2667" s="496"/>
      <c r="K2667" s="61" t="s">
        <v>12</v>
      </c>
      <c r="L2667" s="35">
        <v>0</v>
      </c>
      <c r="M2667" s="35">
        <v>0</v>
      </c>
      <c r="N2667" s="227">
        <v>87.992000000000004</v>
      </c>
      <c r="O2667" s="227">
        <v>18.128</v>
      </c>
      <c r="P2667" s="227"/>
      <c r="Q2667" s="36">
        <f t="shared" si="1341"/>
        <v>106.12</v>
      </c>
      <c r="R2667" s="225"/>
    </row>
    <row r="2668" spans="1:18" s="5" customFormat="1" ht="25.5">
      <c r="A2668" s="496"/>
      <c r="B2668" s="480"/>
      <c r="C2668" s="524"/>
      <c r="D2668" s="518"/>
      <c r="E2668" s="480"/>
      <c r="F2668" s="480"/>
      <c r="G2668" s="480"/>
      <c r="H2668" s="480"/>
      <c r="I2668" s="40" t="s">
        <v>29</v>
      </c>
      <c r="J2668" s="496"/>
      <c r="K2668" s="61" t="s">
        <v>35</v>
      </c>
      <c r="L2668" s="35">
        <v>0</v>
      </c>
      <c r="M2668" s="35">
        <v>0</v>
      </c>
      <c r="N2668" s="227">
        <v>52.244999999999997</v>
      </c>
      <c r="O2668" s="227">
        <v>950.62099999999998</v>
      </c>
      <c r="P2668" s="227"/>
      <c r="Q2668" s="36">
        <f t="shared" si="1341"/>
        <v>1002.866</v>
      </c>
      <c r="R2668" s="225"/>
    </row>
    <row r="2669" spans="1:18" s="5" customFormat="1" ht="25.5">
      <c r="A2669" s="496"/>
      <c r="B2669" s="480"/>
      <c r="C2669" s="524"/>
      <c r="D2669" s="518"/>
      <c r="E2669" s="480"/>
      <c r="F2669" s="480"/>
      <c r="G2669" s="480"/>
      <c r="H2669" s="480"/>
      <c r="I2669" s="226" t="s">
        <v>487</v>
      </c>
      <c r="J2669" s="496"/>
      <c r="K2669" s="61" t="s">
        <v>48</v>
      </c>
      <c r="L2669" s="35">
        <v>0</v>
      </c>
      <c r="M2669" s="35">
        <v>0</v>
      </c>
      <c r="N2669" s="227">
        <v>2483.8609999999999</v>
      </c>
      <c r="O2669" s="227">
        <v>1276.8599999999999</v>
      </c>
      <c r="P2669" s="227"/>
      <c r="Q2669" s="36">
        <f t="shared" si="1341"/>
        <v>3760.7209999999995</v>
      </c>
      <c r="R2669" s="225"/>
    </row>
    <row r="2670" spans="1:18" s="5" customFormat="1" ht="63.75">
      <c r="A2670" s="496"/>
      <c r="B2670" s="480"/>
      <c r="C2670" s="524"/>
      <c r="D2670" s="518"/>
      <c r="E2670" s="480"/>
      <c r="F2670" s="480"/>
      <c r="G2670" s="480"/>
      <c r="H2670" s="480"/>
      <c r="I2670" s="38" t="s">
        <v>616</v>
      </c>
      <c r="J2670" s="496"/>
      <c r="K2670" s="51" t="s">
        <v>98</v>
      </c>
      <c r="L2670" s="68">
        <f>L2671</f>
        <v>0</v>
      </c>
      <c r="M2670" s="68">
        <f t="shared" ref="M2670:O2670" si="1354">M2671</f>
        <v>0</v>
      </c>
      <c r="N2670" s="68">
        <f t="shared" si="1354"/>
        <v>0</v>
      </c>
      <c r="O2670" s="68">
        <f t="shared" si="1354"/>
        <v>0</v>
      </c>
      <c r="P2670" s="68"/>
      <c r="Q2670" s="36">
        <f t="shared" si="1341"/>
        <v>0</v>
      </c>
      <c r="R2670" s="230"/>
    </row>
    <row r="2671" spans="1:18" s="5" customFormat="1">
      <c r="A2671" s="496"/>
      <c r="B2671" s="480"/>
      <c r="C2671" s="524"/>
      <c r="D2671" s="518"/>
      <c r="E2671" s="480"/>
      <c r="F2671" s="480"/>
      <c r="G2671" s="480"/>
      <c r="H2671" s="480"/>
      <c r="I2671" s="40" t="s">
        <v>16</v>
      </c>
      <c r="J2671" s="496"/>
      <c r="K2671" s="61" t="s">
        <v>12</v>
      </c>
      <c r="L2671" s="35">
        <v>0</v>
      </c>
      <c r="M2671" s="227">
        <v>0</v>
      </c>
      <c r="N2671" s="227">
        <v>0</v>
      </c>
      <c r="O2671" s="227">
        <v>0</v>
      </c>
      <c r="P2671" s="227"/>
      <c r="Q2671" s="36">
        <f t="shared" si="1341"/>
        <v>0</v>
      </c>
      <c r="R2671" s="225"/>
    </row>
    <row r="2672" spans="1:18" s="5" customFormat="1" ht="51">
      <c r="A2672" s="496"/>
      <c r="B2672" s="480"/>
      <c r="C2672" s="524"/>
      <c r="D2672" s="518"/>
      <c r="E2672" s="480"/>
      <c r="F2672" s="480"/>
      <c r="G2672" s="480"/>
      <c r="H2672" s="480"/>
      <c r="I2672" s="229" t="s">
        <v>158</v>
      </c>
      <c r="J2672" s="496"/>
      <c r="K2672" s="51" t="s">
        <v>109</v>
      </c>
      <c r="L2672" s="36">
        <f>L2673+L2674</f>
        <v>0</v>
      </c>
      <c r="M2672" s="36">
        <f t="shared" ref="M2672:O2672" si="1355">M2673+M2674</f>
        <v>0</v>
      </c>
      <c r="N2672" s="36">
        <f t="shared" si="1355"/>
        <v>1086.806</v>
      </c>
      <c r="O2672" s="36">
        <f t="shared" si="1355"/>
        <v>242.52199999999999</v>
      </c>
      <c r="P2672" s="36"/>
      <c r="Q2672" s="36">
        <f t="shared" si="1341"/>
        <v>1329.328</v>
      </c>
      <c r="R2672" s="225"/>
    </row>
    <row r="2673" spans="1:18" s="5" customFormat="1">
      <c r="A2673" s="496"/>
      <c r="B2673" s="480"/>
      <c r="C2673" s="524"/>
      <c r="D2673" s="518"/>
      <c r="E2673" s="480"/>
      <c r="F2673" s="480"/>
      <c r="G2673" s="480"/>
      <c r="H2673" s="480"/>
      <c r="I2673" s="40" t="s">
        <v>16</v>
      </c>
      <c r="J2673" s="496"/>
      <c r="K2673" s="61" t="s">
        <v>12</v>
      </c>
      <c r="L2673" s="35">
        <v>0</v>
      </c>
      <c r="M2673" s="35">
        <v>0</v>
      </c>
      <c r="N2673" s="227">
        <v>479.37599999999998</v>
      </c>
      <c r="O2673" s="227">
        <v>142.52199999999999</v>
      </c>
      <c r="P2673" s="227"/>
      <c r="Q2673" s="36">
        <f t="shared" si="1341"/>
        <v>621.89799999999991</v>
      </c>
      <c r="R2673" s="225"/>
    </row>
    <row r="2674" spans="1:18" s="5" customFormat="1" ht="25.5">
      <c r="A2674" s="496"/>
      <c r="B2674" s="480"/>
      <c r="C2674" s="524"/>
      <c r="D2674" s="518"/>
      <c r="E2674" s="480"/>
      <c r="F2674" s="480"/>
      <c r="G2674" s="480"/>
      <c r="H2674" s="480"/>
      <c r="I2674" s="40" t="s">
        <v>29</v>
      </c>
      <c r="J2674" s="496"/>
      <c r="K2674" s="61" t="s">
        <v>35</v>
      </c>
      <c r="L2674" s="35">
        <v>0</v>
      </c>
      <c r="M2674" s="35">
        <v>0</v>
      </c>
      <c r="N2674" s="227">
        <v>607.42999999999995</v>
      </c>
      <c r="O2674" s="227">
        <v>100</v>
      </c>
      <c r="P2674" s="227"/>
      <c r="Q2674" s="36">
        <f t="shared" si="1341"/>
        <v>707.43</v>
      </c>
      <c r="R2674" s="225"/>
    </row>
    <row r="2675" spans="1:18" s="5" customFormat="1" ht="25.5">
      <c r="A2675" s="496"/>
      <c r="B2675" s="480"/>
      <c r="C2675" s="524"/>
      <c r="D2675" s="518"/>
      <c r="E2675" s="480"/>
      <c r="F2675" s="480"/>
      <c r="G2675" s="480"/>
      <c r="H2675" s="480"/>
      <c r="I2675" s="249" t="s">
        <v>488</v>
      </c>
      <c r="J2675" s="496"/>
      <c r="K2675" s="51" t="s">
        <v>88</v>
      </c>
      <c r="L2675" s="36">
        <f>L2676</f>
        <v>0</v>
      </c>
      <c r="M2675" s="36">
        <f t="shared" ref="M2675:O2675" si="1356">M2676</f>
        <v>0</v>
      </c>
      <c r="N2675" s="36">
        <f t="shared" si="1356"/>
        <v>166.755</v>
      </c>
      <c r="O2675" s="36">
        <f t="shared" si="1356"/>
        <v>0</v>
      </c>
      <c r="P2675" s="36"/>
      <c r="Q2675" s="36">
        <f t="shared" si="1341"/>
        <v>166.755</v>
      </c>
      <c r="R2675" s="225"/>
    </row>
    <row r="2676" spans="1:18" s="5" customFormat="1" ht="25.5">
      <c r="A2676" s="496"/>
      <c r="B2676" s="480"/>
      <c r="C2676" s="524"/>
      <c r="D2676" s="518"/>
      <c r="E2676" s="480"/>
      <c r="F2676" s="480"/>
      <c r="G2676" s="480"/>
      <c r="H2676" s="480"/>
      <c r="I2676" s="40" t="s">
        <v>29</v>
      </c>
      <c r="J2676" s="496"/>
      <c r="K2676" s="61" t="s">
        <v>35</v>
      </c>
      <c r="L2676" s="35">
        <v>0</v>
      </c>
      <c r="M2676" s="35">
        <v>0</v>
      </c>
      <c r="N2676" s="227">
        <v>166.755</v>
      </c>
      <c r="O2676" s="227">
        <v>0</v>
      </c>
      <c r="P2676" s="227"/>
      <c r="Q2676" s="36">
        <f t="shared" si="1341"/>
        <v>166.755</v>
      </c>
      <c r="R2676" s="225"/>
    </row>
    <row r="2677" spans="1:18" s="5" customFormat="1" ht="25.5">
      <c r="A2677" s="496"/>
      <c r="B2677" s="480"/>
      <c r="C2677" s="524"/>
      <c r="D2677" s="518"/>
      <c r="E2677" s="480"/>
      <c r="F2677" s="480"/>
      <c r="G2677" s="480"/>
      <c r="H2677" s="480"/>
      <c r="I2677" s="38" t="s">
        <v>86</v>
      </c>
      <c r="J2677" s="496"/>
      <c r="K2677" s="51" t="s">
        <v>99</v>
      </c>
      <c r="L2677" s="36">
        <f>L2678+L2679+L2680</f>
        <v>0</v>
      </c>
      <c r="M2677" s="36">
        <f t="shared" ref="M2677:O2677" si="1357">M2678+M2679+M2680</f>
        <v>0</v>
      </c>
      <c r="N2677" s="36">
        <f t="shared" si="1357"/>
        <v>647.24399999999991</v>
      </c>
      <c r="O2677" s="36">
        <f t="shared" si="1357"/>
        <v>592.19000000000005</v>
      </c>
      <c r="P2677" s="36"/>
      <c r="Q2677" s="36">
        <f t="shared" si="1341"/>
        <v>1239.434</v>
      </c>
      <c r="R2677" s="225"/>
    </row>
    <row r="2678" spans="1:18" s="5" customFormat="1">
      <c r="A2678" s="496"/>
      <c r="B2678" s="480"/>
      <c r="C2678" s="524"/>
      <c r="D2678" s="518"/>
      <c r="E2678" s="480"/>
      <c r="F2678" s="480"/>
      <c r="G2678" s="480"/>
      <c r="H2678" s="480"/>
      <c r="I2678" s="40" t="s">
        <v>604</v>
      </c>
      <c r="J2678" s="496"/>
      <c r="K2678" s="61" t="s">
        <v>12</v>
      </c>
      <c r="L2678" s="35">
        <v>0</v>
      </c>
      <c r="M2678" s="35">
        <v>0</v>
      </c>
      <c r="N2678" s="227">
        <v>4</v>
      </c>
      <c r="O2678" s="227">
        <v>21.16</v>
      </c>
      <c r="P2678" s="227"/>
      <c r="Q2678" s="36">
        <f t="shared" si="1341"/>
        <v>25.16</v>
      </c>
      <c r="R2678" s="225"/>
    </row>
    <row r="2679" spans="1:18" s="5" customFormat="1" ht="25.5">
      <c r="A2679" s="496"/>
      <c r="B2679" s="480"/>
      <c r="C2679" s="524"/>
      <c r="D2679" s="518"/>
      <c r="E2679" s="480"/>
      <c r="F2679" s="480"/>
      <c r="G2679" s="480"/>
      <c r="H2679" s="480"/>
      <c r="I2679" s="40" t="s">
        <v>29</v>
      </c>
      <c r="J2679" s="496"/>
      <c r="K2679" s="61" t="s">
        <v>35</v>
      </c>
      <c r="L2679" s="35">
        <v>0</v>
      </c>
      <c r="M2679" s="35">
        <v>0</v>
      </c>
      <c r="N2679" s="227">
        <v>140.40899999999999</v>
      </c>
      <c r="O2679" s="227">
        <v>55.857999999999997</v>
      </c>
      <c r="P2679" s="227"/>
      <c r="Q2679" s="36">
        <f t="shared" si="1341"/>
        <v>196.267</v>
      </c>
      <c r="R2679" s="225"/>
    </row>
    <row r="2680" spans="1:18" s="5" customFormat="1" ht="38.25">
      <c r="A2680" s="496"/>
      <c r="B2680" s="480"/>
      <c r="C2680" s="524"/>
      <c r="D2680" s="518"/>
      <c r="E2680" s="480"/>
      <c r="F2680" s="480"/>
      <c r="G2680" s="480"/>
      <c r="H2680" s="480"/>
      <c r="I2680" s="40" t="s">
        <v>595</v>
      </c>
      <c r="J2680" s="496"/>
      <c r="K2680" s="61" t="s">
        <v>48</v>
      </c>
      <c r="L2680" s="35">
        <v>0</v>
      </c>
      <c r="M2680" s="35">
        <v>0</v>
      </c>
      <c r="N2680" s="227">
        <v>502.83499999999998</v>
      </c>
      <c r="O2680" s="227">
        <v>515.17200000000003</v>
      </c>
      <c r="P2680" s="227"/>
      <c r="Q2680" s="36">
        <f t="shared" si="1341"/>
        <v>1018.0070000000001</v>
      </c>
      <c r="R2680" s="225"/>
    </row>
    <row r="2681" spans="1:18" s="5" customFormat="1" ht="63.75">
      <c r="A2681" s="496"/>
      <c r="B2681" s="480"/>
      <c r="C2681" s="524"/>
      <c r="D2681" s="518"/>
      <c r="E2681" s="480"/>
      <c r="F2681" s="480"/>
      <c r="G2681" s="480"/>
      <c r="H2681" s="480"/>
      <c r="I2681" s="252" t="s">
        <v>159</v>
      </c>
      <c r="J2681" s="496"/>
      <c r="K2681" s="51" t="s">
        <v>100</v>
      </c>
      <c r="L2681" s="68">
        <f>L2682</f>
        <v>0</v>
      </c>
      <c r="M2681" s="68">
        <f t="shared" ref="M2681:O2681" si="1358">M2682</f>
        <v>0</v>
      </c>
      <c r="N2681" s="68">
        <f t="shared" si="1358"/>
        <v>652.36500000000001</v>
      </c>
      <c r="O2681" s="68">
        <f t="shared" si="1358"/>
        <v>541.41899999999998</v>
      </c>
      <c r="P2681" s="68"/>
      <c r="Q2681" s="36">
        <f t="shared" si="1341"/>
        <v>1193.7840000000001</v>
      </c>
      <c r="R2681" s="225"/>
    </row>
    <row r="2682" spans="1:18" s="5" customFormat="1" ht="25.5">
      <c r="A2682" s="496"/>
      <c r="B2682" s="480"/>
      <c r="C2682" s="524"/>
      <c r="D2682" s="518"/>
      <c r="E2682" s="480"/>
      <c r="F2682" s="480"/>
      <c r="G2682" s="480"/>
      <c r="H2682" s="480"/>
      <c r="I2682" s="40" t="s">
        <v>29</v>
      </c>
      <c r="J2682" s="496"/>
      <c r="K2682" s="61" t="s">
        <v>35</v>
      </c>
      <c r="L2682" s="35">
        <v>0</v>
      </c>
      <c r="M2682" s="35">
        <v>0</v>
      </c>
      <c r="N2682" s="227">
        <v>652.36500000000001</v>
      </c>
      <c r="O2682" s="227">
        <v>541.41899999999998</v>
      </c>
      <c r="P2682" s="227"/>
      <c r="Q2682" s="36">
        <f t="shared" si="1341"/>
        <v>1193.7840000000001</v>
      </c>
      <c r="R2682" s="225"/>
    </row>
    <row r="2683" spans="1:18" s="5" customFormat="1" ht="51">
      <c r="A2683" s="496"/>
      <c r="B2683" s="480"/>
      <c r="C2683" s="524"/>
      <c r="D2683" s="518"/>
      <c r="E2683" s="480"/>
      <c r="F2683" s="480"/>
      <c r="G2683" s="480"/>
      <c r="H2683" s="480"/>
      <c r="I2683" s="229" t="s">
        <v>87</v>
      </c>
      <c r="J2683" s="496"/>
      <c r="K2683" s="51" t="s">
        <v>101</v>
      </c>
      <c r="L2683" s="36">
        <f>L2684+L2685</f>
        <v>0</v>
      </c>
      <c r="M2683" s="36">
        <f t="shared" ref="M2683:O2683" si="1359">M2684+M2685</f>
        <v>0</v>
      </c>
      <c r="N2683" s="36">
        <f t="shared" si="1359"/>
        <v>563.548</v>
      </c>
      <c r="O2683" s="36">
        <f t="shared" si="1359"/>
        <v>110.88499999999999</v>
      </c>
      <c r="P2683" s="36"/>
      <c r="Q2683" s="36">
        <f t="shared" si="1341"/>
        <v>674.43299999999999</v>
      </c>
      <c r="R2683" s="225"/>
    </row>
    <row r="2684" spans="1:18" s="5" customFormat="1" ht="25.5">
      <c r="A2684" s="496"/>
      <c r="B2684" s="480"/>
      <c r="C2684" s="524"/>
      <c r="D2684" s="518"/>
      <c r="E2684" s="480"/>
      <c r="F2684" s="480"/>
      <c r="G2684" s="480"/>
      <c r="H2684" s="480"/>
      <c r="I2684" s="40" t="s">
        <v>29</v>
      </c>
      <c r="J2684" s="496"/>
      <c r="K2684" s="61" t="s">
        <v>35</v>
      </c>
      <c r="L2684" s="35">
        <v>0</v>
      </c>
      <c r="M2684" s="35">
        <v>0</v>
      </c>
      <c r="N2684" s="227">
        <v>53.116</v>
      </c>
      <c r="O2684" s="227">
        <v>68.188999999999993</v>
      </c>
      <c r="P2684" s="227"/>
      <c r="Q2684" s="36">
        <f t="shared" si="1341"/>
        <v>121.30499999999999</v>
      </c>
      <c r="R2684" s="225"/>
    </row>
    <row r="2685" spans="1:18" s="5" customFormat="1" ht="38.25">
      <c r="A2685" s="496"/>
      <c r="B2685" s="480"/>
      <c r="C2685" s="524"/>
      <c r="D2685" s="518"/>
      <c r="E2685" s="480"/>
      <c r="F2685" s="480"/>
      <c r="G2685" s="480"/>
      <c r="H2685" s="480"/>
      <c r="I2685" s="40" t="s">
        <v>595</v>
      </c>
      <c r="J2685" s="496"/>
      <c r="K2685" s="61" t="s">
        <v>48</v>
      </c>
      <c r="L2685" s="35">
        <v>0</v>
      </c>
      <c r="M2685" s="35">
        <v>0</v>
      </c>
      <c r="N2685" s="227">
        <v>510.43200000000002</v>
      </c>
      <c r="O2685" s="227">
        <v>42.695999999999998</v>
      </c>
      <c r="P2685" s="227"/>
      <c r="Q2685" s="36">
        <f t="shared" si="1341"/>
        <v>553.12800000000004</v>
      </c>
      <c r="R2685" s="225"/>
    </row>
    <row r="2686" spans="1:18" s="5" customFormat="1" ht="38.25">
      <c r="A2686" s="496"/>
      <c r="B2686" s="480"/>
      <c r="C2686" s="524"/>
      <c r="D2686" s="518"/>
      <c r="E2686" s="480"/>
      <c r="F2686" s="480"/>
      <c r="G2686" s="480"/>
      <c r="H2686" s="480"/>
      <c r="I2686" s="229" t="s">
        <v>476</v>
      </c>
      <c r="J2686" s="496"/>
      <c r="K2686" s="51" t="s">
        <v>42</v>
      </c>
      <c r="L2686" s="36">
        <f>L2687</f>
        <v>0</v>
      </c>
      <c r="M2686" s="36">
        <f t="shared" ref="M2686:O2686" si="1360">M2687</f>
        <v>0</v>
      </c>
      <c r="N2686" s="36">
        <f t="shared" si="1360"/>
        <v>175.57499999999999</v>
      </c>
      <c r="O2686" s="36">
        <f t="shared" si="1360"/>
        <v>272.23599999999999</v>
      </c>
      <c r="P2686" s="36"/>
      <c r="Q2686" s="36">
        <f t="shared" si="1341"/>
        <v>447.81099999999998</v>
      </c>
      <c r="R2686" s="225"/>
    </row>
    <row r="2687" spans="1:18" s="5" customFormat="1">
      <c r="A2687" s="496"/>
      <c r="B2687" s="480"/>
      <c r="C2687" s="524"/>
      <c r="D2687" s="518"/>
      <c r="E2687" s="480"/>
      <c r="F2687" s="480"/>
      <c r="G2687" s="480"/>
      <c r="H2687" s="480"/>
      <c r="I2687" s="40" t="s">
        <v>604</v>
      </c>
      <c r="J2687" s="496"/>
      <c r="K2687" s="61" t="s">
        <v>12</v>
      </c>
      <c r="L2687" s="35">
        <v>0</v>
      </c>
      <c r="M2687" s="35">
        <v>0</v>
      </c>
      <c r="N2687" s="227">
        <v>175.57499999999999</v>
      </c>
      <c r="O2687" s="227">
        <v>272.23599999999999</v>
      </c>
      <c r="P2687" s="227"/>
      <c r="Q2687" s="36">
        <f t="shared" si="1341"/>
        <v>447.81099999999998</v>
      </c>
      <c r="R2687" s="225"/>
    </row>
    <row r="2688" spans="1:18" s="5" customFormat="1">
      <c r="A2688" s="495">
        <v>24</v>
      </c>
      <c r="B2688" s="530" t="s">
        <v>613</v>
      </c>
      <c r="C2688" s="524"/>
      <c r="D2688" s="518"/>
      <c r="E2688" s="480"/>
      <c r="F2688" s="480"/>
      <c r="G2688" s="480"/>
      <c r="H2688" s="480"/>
      <c r="I2688" s="201" t="s">
        <v>13</v>
      </c>
      <c r="J2688" s="219"/>
      <c r="K2688" s="10"/>
      <c r="L2688" s="15">
        <f>L2689+L2691</f>
        <v>0</v>
      </c>
      <c r="M2688" s="15">
        <f t="shared" ref="M2688:O2688" si="1361">M2689+M2691</f>
        <v>0</v>
      </c>
      <c r="N2688" s="15">
        <f t="shared" si="1361"/>
        <v>138.56100000000001</v>
      </c>
      <c r="O2688" s="15">
        <f t="shared" si="1361"/>
        <v>319.65899999999999</v>
      </c>
      <c r="P2688" s="15"/>
      <c r="Q2688" s="15">
        <f t="shared" si="1341"/>
        <v>458.22</v>
      </c>
      <c r="R2688" s="115"/>
    </row>
    <row r="2689" spans="1:21" s="5" customFormat="1" ht="25.5">
      <c r="A2689" s="496"/>
      <c r="B2689" s="531"/>
      <c r="C2689" s="524"/>
      <c r="D2689" s="518"/>
      <c r="E2689" s="480"/>
      <c r="F2689" s="480"/>
      <c r="G2689" s="480"/>
      <c r="H2689" s="480"/>
      <c r="I2689" s="38" t="s">
        <v>78</v>
      </c>
      <c r="J2689" s="495">
        <v>458</v>
      </c>
      <c r="K2689" s="39" t="s">
        <v>12</v>
      </c>
      <c r="L2689" s="36">
        <f>L2690</f>
        <v>0</v>
      </c>
      <c r="M2689" s="36">
        <f t="shared" ref="M2689:O2689" si="1362">M2690</f>
        <v>0</v>
      </c>
      <c r="N2689" s="36">
        <f t="shared" si="1362"/>
        <v>13.77</v>
      </c>
      <c r="O2689" s="36">
        <f t="shared" si="1362"/>
        <v>23.861000000000001</v>
      </c>
      <c r="P2689" s="36"/>
      <c r="Q2689" s="36">
        <f t="shared" si="1341"/>
        <v>37.631</v>
      </c>
      <c r="R2689" s="225"/>
    </row>
    <row r="2690" spans="1:21" s="5" customFormat="1">
      <c r="A2690" s="496"/>
      <c r="B2690" s="531"/>
      <c r="C2690" s="524"/>
      <c r="D2690" s="518"/>
      <c r="E2690" s="480"/>
      <c r="F2690" s="480"/>
      <c r="G2690" s="480"/>
      <c r="H2690" s="480"/>
      <c r="I2690" s="40" t="s">
        <v>16</v>
      </c>
      <c r="J2690" s="496"/>
      <c r="K2690" s="61" t="s">
        <v>12</v>
      </c>
      <c r="L2690" s="35">
        <v>0</v>
      </c>
      <c r="M2690" s="57">
        <v>0</v>
      </c>
      <c r="N2690" s="57">
        <v>13.77</v>
      </c>
      <c r="O2690" s="57">
        <v>23.861000000000001</v>
      </c>
      <c r="P2690" s="57"/>
      <c r="Q2690" s="36">
        <f t="shared" si="1341"/>
        <v>37.631</v>
      </c>
      <c r="R2690" s="225"/>
    </row>
    <row r="2691" spans="1:21" s="5" customFormat="1" ht="25.5">
      <c r="A2691" s="496"/>
      <c r="B2691" s="531"/>
      <c r="C2691" s="524"/>
      <c r="D2691" s="518"/>
      <c r="E2691" s="480"/>
      <c r="F2691" s="480"/>
      <c r="G2691" s="480"/>
      <c r="H2691" s="480"/>
      <c r="I2691" s="38" t="s">
        <v>80</v>
      </c>
      <c r="J2691" s="496"/>
      <c r="K2691" s="51" t="s">
        <v>92</v>
      </c>
      <c r="L2691" s="36">
        <f>L2692+L2693</f>
        <v>0</v>
      </c>
      <c r="M2691" s="36">
        <f t="shared" ref="M2691:O2691" si="1363">M2692+M2693</f>
        <v>0</v>
      </c>
      <c r="N2691" s="36">
        <f t="shared" si="1363"/>
        <v>124.791</v>
      </c>
      <c r="O2691" s="36">
        <f t="shared" si="1363"/>
        <v>295.798</v>
      </c>
      <c r="P2691" s="36"/>
      <c r="Q2691" s="36">
        <f t="shared" si="1341"/>
        <v>420.589</v>
      </c>
      <c r="R2691" s="230"/>
    </row>
    <row r="2692" spans="1:21" s="5" customFormat="1" ht="25.5">
      <c r="A2692" s="496"/>
      <c r="B2692" s="531"/>
      <c r="C2692" s="524"/>
      <c r="D2692" s="518"/>
      <c r="E2692" s="480"/>
      <c r="F2692" s="480"/>
      <c r="G2692" s="480"/>
      <c r="H2692" s="480"/>
      <c r="I2692" s="40" t="s">
        <v>23</v>
      </c>
      <c r="J2692" s="496"/>
      <c r="K2692" s="61" t="s">
        <v>11</v>
      </c>
      <c r="L2692" s="35">
        <v>0</v>
      </c>
      <c r="M2692" s="35">
        <v>0</v>
      </c>
      <c r="N2692" s="57">
        <v>0</v>
      </c>
      <c r="O2692" s="57">
        <v>0.47899999999999998</v>
      </c>
      <c r="P2692" s="57"/>
      <c r="Q2692" s="36">
        <f t="shared" si="1341"/>
        <v>0.47899999999999998</v>
      </c>
      <c r="R2692" s="225"/>
      <c r="S2692" s="258"/>
      <c r="T2692" s="258"/>
      <c r="U2692" s="258"/>
    </row>
    <row r="2693" spans="1:21" s="5" customFormat="1">
      <c r="A2693" s="498"/>
      <c r="B2693" s="532"/>
      <c r="C2693" s="524"/>
      <c r="D2693" s="518"/>
      <c r="E2693" s="480"/>
      <c r="F2693" s="480"/>
      <c r="G2693" s="480"/>
      <c r="H2693" s="480"/>
      <c r="I2693" s="40" t="s">
        <v>16</v>
      </c>
      <c r="J2693" s="498"/>
      <c r="K2693" s="61" t="s">
        <v>12</v>
      </c>
      <c r="L2693" s="35">
        <v>0</v>
      </c>
      <c r="M2693" s="35">
        <v>0</v>
      </c>
      <c r="N2693" s="57">
        <v>124.791</v>
      </c>
      <c r="O2693" s="57">
        <v>295.31900000000002</v>
      </c>
      <c r="P2693" s="57"/>
      <c r="Q2693" s="36">
        <f t="shared" si="1341"/>
        <v>420.11</v>
      </c>
      <c r="R2693" s="225"/>
    </row>
    <row r="2694" spans="1:21" s="258" customFormat="1" ht="13.5">
      <c r="A2694" s="294"/>
      <c r="B2694" s="293" t="s">
        <v>452</v>
      </c>
      <c r="C2694" s="524"/>
      <c r="D2694" s="518"/>
      <c r="E2694" s="480"/>
      <c r="F2694" s="480"/>
      <c r="G2694" s="480"/>
      <c r="H2694" s="480"/>
      <c r="I2694" s="295"/>
      <c r="J2694" s="294"/>
      <c r="K2694" s="296"/>
      <c r="L2694" s="297"/>
      <c r="M2694" s="297"/>
      <c r="N2694" s="298"/>
      <c r="O2694" s="298"/>
      <c r="P2694" s="298"/>
      <c r="Q2694" s="70"/>
      <c r="R2694" s="256"/>
      <c r="S2694" s="5"/>
      <c r="T2694" s="5"/>
      <c r="U2694" s="5"/>
    </row>
    <row r="2695" spans="1:21" s="5" customFormat="1" ht="51">
      <c r="A2695" s="217">
        <v>25</v>
      </c>
      <c r="B2695" s="293" t="s">
        <v>617</v>
      </c>
      <c r="C2695" s="524"/>
      <c r="D2695" s="518"/>
      <c r="E2695" s="480"/>
      <c r="F2695" s="480"/>
      <c r="G2695" s="480"/>
      <c r="H2695" s="480"/>
      <c r="I2695" s="40"/>
      <c r="J2695" s="217"/>
      <c r="K2695" s="520"/>
      <c r="L2695" s="521"/>
      <c r="M2695" s="521"/>
      <c r="N2695" s="521"/>
      <c r="O2695" s="521"/>
      <c r="P2695" s="521"/>
      <c r="Q2695" s="522"/>
      <c r="R2695" s="225"/>
    </row>
    <row r="2696" spans="1:21" s="5" customFormat="1" ht="63.75">
      <c r="A2696" s="217">
        <v>26</v>
      </c>
      <c r="B2696" s="293" t="s">
        <v>618</v>
      </c>
      <c r="C2696" s="524"/>
      <c r="D2696" s="518"/>
      <c r="E2696" s="480"/>
      <c r="F2696" s="480"/>
      <c r="G2696" s="480"/>
      <c r="H2696" s="480"/>
      <c r="I2696" s="40"/>
      <c r="J2696" s="217"/>
      <c r="K2696" s="520"/>
      <c r="L2696" s="521"/>
      <c r="M2696" s="521"/>
      <c r="N2696" s="521"/>
      <c r="O2696" s="521"/>
      <c r="P2696" s="521"/>
      <c r="Q2696" s="522"/>
      <c r="R2696" s="225"/>
    </row>
    <row r="2697" spans="1:21" s="5" customFormat="1">
      <c r="A2697" s="497">
        <v>27</v>
      </c>
      <c r="B2697" s="516" t="s">
        <v>598</v>
      </c>
      <c r="C2697" s="524"/>
      <c r="D2697" s="518"/>
      <c r="E2697" s="480"/>
      <c r="F2697" s="480"/>
      <c r="G2697" s="480"/>
      <c r="H2697" s="480"/>
      <c r="I2697" s="43" t="s">
        <v>13</v>
      </c>
      <c r="J2697" s="497">
        <v>459</v>
      </c>
      <c r="K2697" s="291"/>
      <c r="L2697" s="292">
        <f>L2698+L2701+L2703+L2705+L2707+L2709+L2713+L2715+L2717+L2719+L2721+L2723+L2724+L2726</f>
        <v>0</v>
      </c>
      <c r="M2697" s="292">
        <f t="shared" ref="M2697:O2697" si="1364">M2698+M2701+M2703+M2705+M2707+M2709+M2713+M2715+M2717+M2719+M2721+M2723+M2724+M2726</f>
        <v>0</v>
      </c>
      <c r="N2697" s="292">
        <f t="shared" si="1364"/>
        <v>1249.1819999999998</v>
      </c>
      <c r="O2697" s="292">
        <f t="shared" si="1364"/>
        <v>1663.627</v>
      </c>
      <c r="P2697" s="292"/>
      <c r="Q2697" s="15">
        <f t="shared" si="1341"/>
        <v>2912.8089999999997</v>
      </c>
      <c r="R2697" s="225"/>
    </row>
    <row r="2698" spans="1:21" s="5" customFormat="1" ht="102">
      <c r="A2698" s="497"/>
      <c r="B2698" s="516"/>
      <c r="C2698" s="524"/>
      <c r="D2698" s="518"/>
      <c r="E2698" s="480"/>
      <c r="F2698" s="480"/>
      <c r="G2698" s="480"/>
      <c r="H2698" s="480"/>
      <c r="I2698" s="34" t="s">
        <v>354</v>
      </c>
      <c r="J2698" s="497"/>
      <c r="K2698" s="63" t="s">
        <v>10</v>
      </c>
      <c r="L2698" s="68">
        <f>L2699+L2700</f>
        <v>0</v>
      </c>
      <c r="M2698" s="68">
        <f t="shared" ref="M2698:O2698" si="1365">M2699+M2700</f>
        <v>0</v>
      </c>
      <c r="N2698" s="68">
        <f t="shared" si="1365"/>
        <v>71.926000000000002</v>
      </c>
      <c r="O2698" s="68">
        <f t="shared" si="1365"/>
        <v>62.304000000000002</v>
      </c>
      <c r="P2698" s="68"/>
      <c r="Q2698" s="36">
        <f t="shared" si="1341"/>
        <v>134.23000000000002</v>
      </c>
      <c r="R2698" s="225"/>
    </row>
    <row r="2699" spans="1:21" s="5" customFormat="1" ht="25.5">
      <c r="A2699" s="497"/>
      <c r="B2699" s="516"/>
      <c r="C2699" s="524"/>
      <c r="D2699" s="518"/>
      <c r="E2699" s="480"/>
      <c r="F2699" s="480"/>
      <c r="G2699" s="480"/>
      <c r="H2699" s="480"/>
      <c r="I2699" s="46" t="s">
        <v>114</v>
      </c>
      <c r="J2699" s="497"/>
      <c r="K2699" s="62" t="s">
        <v>11</v>
      </c>
      <c r="L2699" s="227">
        <v>0</v>
      </c>
      <c r="M2699" s="227">
        <v>0</v>
      </c>
      <c r="N2699" s="227">
        <v>0</v>
      </c>
      <c r="O2699" s="227">
        <v>0.02</v>
      </c>
      <c r="P2699" s="227"/>
      <c r="Q2699" s="36">
        <f t="shared" si="1341"/>
        <v>0.02</v>
      </c>
      <c r="R2699" s="225"/>
    </row>
    <row r="2700" spans="1:21" s="5" customFormat="1">
      <c r="A2700" s="497"/>
      <c r="B2700" s="516"/>
      <c r="C2700" s="524"/>
      <c r="D2700" s="518"/>
      <c r="E2700" s="480"/>
      <c r="F2700" s="480"/>
      <c r="G2700" s="480"/>
      <c r="H2700" s="480"/>
      <c r="I2700" s="46" t="s">
        <v>16</v>
      </c>
      <c r="J2700" s="497"/>
      <c r="K2700" s="62" t="s">
        <v>12</v>
      </c>
      <c r="L2700" s="227">
        <v>0</v>
      </c>
      <c r="M2700" s="227">
        <v>0</v>
      </c>
      <c r="N2700" s="227">
        <v>71.926000000000002</v>
      </c>
      <c r="O2700" s="227">
        <v>62.283999999999999</v>
      </c>
      <c r="P2700" s="227"/>
      <c r="Q2700" s="36">
        <f t="shared" si="1341"/>
        <v>134.21</v>
      </c>
      <c r="R2700" s="225"/>
    </row>
    <row r="2701" spans="1:21" s="5" customFormat="1" ht="25.5">
      <c r="A2701" s="497"/>
      <c r="B2701" s="516"/>
      <c r="C2701" s="524"/>
      <c r="D2701" s="518"/>
      <c r="E2701" s="480"/>
      <c r="F2701" s="480"/>
      <c r="G2701" s="480"/>
      <c r="H2701" s="480"/>
      <c r="I2701" s="34" t="s">
        <v>104</v>
      </c>
      <c r="J2701" s="497"/>
      <c r="K2701" s="63" t="s">
        <v>26</v>
      </c>
      <c r="L2701" s="36">
        <f>L2702</f>
        <v>0</v>
      </c>
      <c r="M2701" s="36">
        <f t="shared" ref="M2701:O2701" si="1366">M2702</f>
        <v>0</v>
      </c>
      <c r="N2701" s="36">
        <f t="shared" si="1366"/>
        <v>1.08</v>
      </c>
      <c r="O2701" s="36">
        <f t="shared" si="1366"/>
        <v>1.46</v>
      </c>
      <c r="P2701" s="36"/>
      <c r="Q2701" s="36">
        <f t="shared" si="1341"/>
        <v>2.54</v>
      </c>
      <c r="R2701" s="225"/>
    </row>
    <row r="2702" spans="1:21" s="5" customFormat="1">
      <c r="A2702" s="497"/>
      <c r="B2702" s="516"/>
      <c r="C2702" s="524"/>
      <c r="D2702" s="518"/>
      <c r="E2702" s="480"/>
      <c r="F2702" s="480"/>
      <c r="G2702" s="480"/>
      <c r="H2702" s="480"/>
      <c r="I2702" s="46" t="s">
        <v>16</v>
      </c>
      <c r="J2702" s="497"/>
      <c r="K2702" s="62" t="s">
        <v>12</v>
      </c>
      <c r="L2702" s="227">
        <v>0</v>
      </c>
      <c r="M2702" s="227">
        <v>0</v>
      </c>
      <c r="N2702" s="227">
        <v>1.08</v>
      </c>
      <c r="O2702" s="227">
        <v>1.46</v>
      </c>
      <c r="P2702" s="227"/>
      <c r="Q2702" s="36">
        <f t="shared" si="1341"/>
        <v>2.54</v>
      </c>
      <c r="R2702" s="225"/>
    </row>
    <row r="2703" spans="1:21" s="5" customFormat="1" ht="38.25">
      <c r="A2703" s="497"/>
      <c r="B2703" s="516"/>
      <c r="C2703" s="524"/>
      <c r="D2703" s="518"/>
      <c r="E2703" s="480"/>
      <c r="F2703" s="480"/>
      <c r="G2703" s="480"/>
      <c r="H2703" s="480"/>
      <c r="I2703" s="34" t="s">
        <v>162</v>
      </c>
      <c r="J2703" s="497"/>
      <c r="K2703" s="63" t="s">
        <v>27</v>
      </c>
      <c r="L2703" s="36">
        <f>L2704</f>
        <v>0</v>
      </c>
      <c r="M2703" s="36">
        <f t="shared" ref="M2703:O2703" si="1367">M2704</f>
        <v>0</v>
      </c>
      <c r="N2703" s="36">
        <f t="shared" si="1367"/>
        <v>114.151</v>
      </c>
      <c r="O2703" s="36">
        <f t="shared" si="1367"/>
        <v>145.30099999999999</v>
      </c>
      <c r="P2703" s="36"/>
      <c r="Q2703" s="36">
        <f t="shared" si="1341"/>
        <v>259.452</v>
      </c>
      <c r="R2703" s="225"/>
    </row>
    <row r="2704" spans="1:21" s="5" customFormat="1">
      <c r="A2704" s="497"/>
      <c r="B2704" s="516"/>
      <c r="C2704" s="524"/>
      <c r="D2704" s="518"/>
      <c r="E2704" s="480"/>
      <c r="F2704" s="480"/>
      <c r="G2704" s="480"/>
      <c r="H2704" s="480"/>
      <c r="I2704" s="46" t="s">
        <v>16</v>
      </c>
      <c r="J2704" s="497"/>
      <c r="K2704" s="62" t="s">
        <v>12</v>
      </c>
      <c r="L2704" s="227">
        <v>0</v>
      </c>
      <c r="M2704" s="227">
        <v>0</v>
      </c>
      <c r="N2704" s="227">
        <v>114.151</v>
      </c>
      <c r="O2704" s="227">
        <v>145.30099999999999</v>
      </c>
      <c r="P2704" s="227"/>
      <c r="Q2704" s="36">
        <f t="shared" si="1341"/>
        <v>259.452</v>
      </c>
      <c r="R2704" s="225"/>
    </row>
    <row r="2705" spans="1:18" s="5" customFormat="1" ht="38.25">
      <c r="A2705" s="497"/>
      <c r="B2705" s="516"/>
      <c r="C2705" s="524"/>
      <c r="D2705" s="518"/>
      <c r="E2705" s="480"/>
      <c r="F2705" s="480"/>
      <c r="G2705" s="480"/>
      <c r="H2705" s="480"/>
      <c r="I2705" s="34" t="s">
        <v>163</v>
      </c>
      <c r="J2705" s="497"/>
      <c r="K2705" s="63" t="s">
        <v>38</v>
      </c>
      <c r="L2705" s="36">
        <f>L2706</f>
        <v>0</v>
      </c>
      <c r="M2705" s="36">
        <f t="shared" ref="M2705:O2705" si="1368">M2706</f>
        <v>0</v>
      </c>
      <c r="N2705" s="36">
        <f t="shared" si="1368"/>
        <v>4.0000000000000001E-3</v>
      </c>
      <c r="O2705" s="36">
        <f t="shared" si="1368"/>
        <v>2.5999999999999999E-2</v>
      </c>
      <c r="P2705" s="36"/>
      <c r="Q2705" s="36">
        <f t="shared" si="1341"/>
        <v>0.03</v>
      </c>
      <c r="R2705" s="230"/>
    </row>
    <row r="2706" spans="1:18" s="5" customFormat="1">
      <c r="A2706" s="497"/>
      <c r="B2706" s="516"/>
      <c r="C2706" s="524"/>
      <c r="D2706" s="518"/>
      <c r="E2706" s="480"/>
      <c r="F2706" s="480"/>
      <c r="G2706" s="480"/>
      <c r="H2706" s="480"/>
      <c r="I2706" s="46" t="s">
        <v>16</v>
      </c>
      <c r="J2706" s="497"/>
      <c r="K2706" s="62" t="s">
        <v>12</v>
      </c>
      <c r="L2706" s="227">
        <v>0</v>
      </c>
      <c r="M2706" s="227">
        <v>0</v>
      </c>
      <c r="N2706" s="50">
        <v>4.0000000000000001E-3</v>
      </c>
      <c r="O2706" s="50">
        <v>2.5999999999999999E-2</v>
      </c>
      <c r="P2706" s="50"/>
      <c r="Q2706" s="36">
        <f t="shared" si="1341"/>
        <v>0.03</v>
      </c>
      <c r="R2706" s="225"/>
    </row>
    <row r="2707" spans="1:18" s="5" customFormat="1" ht="63.75">
      <c r="A2707" s="497"/>
      <c r="B2707" s="516"/>
      <c r="C2707" s="524"/>
      <c r="D2707" s="518"/>
      <c r="E2707" s="480"/>
      <c r="F2707" s="480"/>
      <c r="G2707" s="480"/>
      <c r="H2707" s="480"/>
      <c r="I2707" s="34" t="s">
        <v>355</v>
      </c>
      <c r="J2707" s="497"/>
      <c r="K2707" s="63" t="s">
        <v>61</v>
      </c>
      <c r="L2707" s="36">
        <f>L2708</f>
        <v>0</v>
      </c>
      <c r="M2707" s="36">
        <f t="shared" ref="M2707:O2707" si="1369">M2708</f>
        <v>0</v>
      </c>
      <c r="N2707" s="36">
        <f t="shared" si="1369"/>
        <v>0.106</v>
      </c>
      <c r="O2707" s="36">
        <f t="shared" si="1369"/>
        <v>0.2</v>
      </c>
      <c r="P2707" s="36"/>
      <c r="Q2707" s="36">
        <f t="shared" si="1341"/>
        <v>0.30599999999999999</v>
      </c>
      <c r="R2707" s="230"/>
    </row>
    <row r="2708" spans="1:18" s="5" customFormat="1">
      <c r="A2708" s="497"/>
      <c r="B2708" s="516"/>
      <c r="C2708" s="524"/>
      <c r="D2708" s="518"/>
      <c r="E2708" s="480"/>
      <c r="F2708" s="480"/>
      <c r="G2708" s="480"/>
      <c r="H2708" s="480"/>
      <c r="I2708" s="46" t="s">
        <v>16</v>
      </c>
      <c r="J2708" s="497"/>
      <c r="K2708" s="62" t="s">
        <v>12</v>
      </c>
      <c r="L2708" s="227">
        <v>0</v>
      </c>
      <c r="M2708" s="227">
        <v>0</v>
      </c>
      <c r="N2708" s="50">
        <v>0.106</v>
      </c>
      <c r="O2708" s="227">
        <v>0.2</v>
      </c>
      <c r="P2708" s="227"/>
      <c r="Q2708" s="36">
        <f t="shared" ref="Q2708:Q2758" si="1370">L2708+M2708+N2708+O2708</f>
        <v>0.30599999999999999</v>
      </c>
      <c r="R2708" s="230"/>
    </row>
    <row r="2709" spans="1:18" s="5" customFormat="1" ht="38.25">
      <c r="A2709" s="497"/>
      <c r="B2709" s="516"/>
      <c r="C2709" s="524"/>
      <c r="D2709" s="518"/>
      <c r="E2709" s="480"/>
      <c r="F2709" s="480"/>
      <c r="G2709" s="480"/>
      <c r="H2709" s="480"/>
      <c r="I2709" s="46" t="s">
        <v>356</v>
      </c>
      <c r="J2709" s="497"/>
      <c r="K2709" s="62" t="s">
        <v>91</v>
      </c>
      <c r="L2709" s="36">
        <f>L2710+L2711+L2712</f>
        <v>0</v>
      </c>
      <c r="M2709" s="36">
        <f t="shared" ref="M2709:O2709" si="1371">M2710+M2711+M2712</f>
        <v>0</v>
      </c>
      <c r="N2709" s="36">
        <f t="shared" si="1371"/>
        <v>0</v>
      </c>
      <c r="O2709" s="36">
        <f t="shared" si="1371"/>
        <v>35.356000000000002</v>
      </c>
      <c r="P2709" s="36"/>
      <c r="Q2709" s="36">
        <f t="shared" si="1370"/>
        <v>35.356000000000002</v>
      </c>
      <c r="R2709" s="230"/>
    </row>
    <row r="2710" spans="1:18" s="5" customFormat="1" ht="89.25">
      <c r="A2710" s="497"/>
      <c r="B2710" s="516"/>
      <c r="C2710" s="524"/>
      <c r="D2710" s="518"/>
      <c r="E2710" s="480"/>
      <c r="F2710" s="480"/>
      <c r="G2710" s="480"/>
      <c r="H2710" s="480"/>
      <c r="I2710" s="46" t="s">
        <v>357</v>
      </c>
      <c r="J2710" s="497"/>
      <c r="K2710" s="62" t="s">
        <v>55</v>
      </c>
      <c r="L2710" s="227">
        <v>0</v>
      </c>
      <c r="M2710" s="227">
        <v>0</v>
      </c>
      <c r="N2710" s="50">
        <v>0</v>
      </c>
      <c r="O2710" s="227">
        <v>6</v>
      </c>
      <c r="P2710" s="227"/>
      <c r="Q2710" s="36">
        <f t="shared" si="1370"/>
        <v>6</v>
      </c>
      <c r="R2710" s="230"/>
    </row>
    <row r="2711" spans="1:18" s="5" customFormat="1" ht="51">
      <c r="A2711" s="497"/>
      <c r="B2711" s="516"/>
      <c r="C2711" s="524"/>
      <c r="D2711" s="518"/>
      <c r="E2711" s="480"/>
      <c r="F2711" s="480"/>
      <c r="G2711" s="480"/>
      <c r="H2711" s="480"/>
      <c r="I2711" s="46" t="s">
        <v>599</v>
      </c>
      <c r="J2711" s="497"/>
      <c r="K2711" s="62" t="s">
        <v>416</v>
      </c>
      <c r="L2711" s="227">
        <v>0</v>
      </c>
      <c r="M2711" s="227">
        <v>0</v>
      </c>
      <c r="N2711" s="50">
        <v>0</v>
      </c>
      <c r="O2711" s="227">
        <v>25.356000000000002</v>
      </c>
      <c r="P2711" s="227"/>
      <c r="Q2711" s="36">
        <f t="shared" si="1370"/>
        <v>25.356000000000002</v>
      </c>
      <c r="R2711" s="230"/>
    </row>
    <row r="2712" spans="1:18" s="5" customFormat="1" ht="63.75">
      <c r="A2712" s="497"/>
      <c r="B2712" s="516"/>
      <c r="C2712" s="524"/>
      <c r="D2712" s="518"/>
      <c r="E2712" s="480"/>
      <c r="F2712" s="480"/>
      <c r="G2712" s="480"/>
      <c r="H2712" s="480"/>
      <c r="I2712" s="46" t="s">
        <v>600</v>
      </c>
      <c r="J2712" s="497"/>
      <c r="K2712" s="62" t="s">
        <v>574</v>
      </c>
      <c r="L2712" s="227">
        <v>0</v>
      </c>
      <c r="M2712" s="227">
        <v>0</v>
      </c>
      <c r="N2712" s="50">
        <v>0</v>
      </c>
      <c r="O2712" s="227">
        <v>4</v>
      </c>
      <c r="P2712" s="227"/>
      <c r="Q2712" s="36">
        <f t="shared" si="1370"/>
        <v>4</v>
      </c>
      <c r="R2712" s="230"/>
    </row>
    <row r="2713" spans="1:18" s="5" customFormat="1" ht="25.5">
      <c r="A2713" s="497"/>
      <c r="B2713" s="516"/>
      <c r="C2713" s="524"/>
      <c r="D2713" s="518"/>
      <c r="E2713" s="480"/>
      <c r="F2713" s="480"/>
      <c r="G2713" s="480"/>
      <c r="H2713" s="480"/>
      <c r="I2713" s="34" t="s">
        <v>25</v>
      </c>
      <c r="J2713" s="497"/>
      <c r="K2713" s="63" t="s">
        <v>12</v>
      </c>
      <c r="L2713" s="68">
        <f>L2714</f>
        <v>0</v>
      </c>
      <c r="M2713" s="68">
        <f t="shared" ref="M2713:O2713" si="1372">M2714</f>
        <v>0</v>
      </c>
      <c r="N2713" s="68">
        <f t="shared" si="1372"/>
        <v>4.5529999999999999</v>
      </c>
      <c r="O2713" s="68">
        <f t="shared" si="1372"/>
        <v>2.9</v>
      </c>
      <c r="P2713" s="68"/>
      <c r="Q2713" s="36">
        <f t="shared" si="1370"/>
        <v>7.4529999999999994</v>
      </c>
      <c r="R2713" s="230"/>
    </row>
    <row r="2714" spans="1:18" s="5" customFormat="1">
      <c r="A2714" s="497"/>
      <c r="B2714" s="516"/>
      <c r="C2714" s="524"/>
      <c r="D2714" s="518"/>
      <c r="E2714" s="480"/>
      <c r="F2714" s="480"/>
      <c r="G2714" s="480"/>
      <c r="H2714" s="480"/>
      <c r="I2714" s="46" t="s">
        <v>16</v>
      </c>
      <c r="J2714" s="497"/>
      <c r="K2714" s="62" t="s">
        <v>12</v>
      </c>
      <c r="L2714" s="227">
        <v>0</v>
      </c>
      <c r="M2714" s="227">
        <v>0</v>
      </c>
      <c r="N2714" s="50">
        <v>4.5529999999999999</v>
      </c>
      <c r="O2714" s="227">
        <v>2.9</v>
      </c>
      <c r="P2714" s="227"/>
      <c r="Q2714" s="36">
        <f t="shared" si="1370"/>
        <v>7.4529999999999994</v>
      </c>
      <c r="R2714" s="230"/>
    </row>
    <row r="2715" spans="1:18" s="5" customFormat="1" ht="38.25">
      <c r="A2715" s="497"/>
      <c r="B2715" s="516"/>
      <c r="C2715" s="524"/>
      <c r="D2715" s="518"/>
      <c r="E2715" s="480"/>
      <c r="F2715" s="480"/>
      <c r="G2715" s="480"/>
      <c r="H2715" s="480"/>
      <c r="I2715" s="34" t="s">
        <v>141</v>
      </c>
      <c r="J2715" s="497"/>
      <c r="K2715" s="63" t="s">
        <v>92</v>
      </c>
      <c r="L2715" s="68">
        <f>L2716</f>
        <v>0</v>
      </c>
      <c r="M2715" s="68">
        <f t="shared" ref="M2715:O2715" si="1373">M2716</f>
        <v>0</v>
      </c>
      <c r="N2715" s="68">
        <f t="shared" si="1373"/>
        <v>465.75</v>
      </c>
      <c r="O2715" s="68">
        <f t="shared" si="1373"/>
        <v>747.63</v>
      </c>
      <c r="P2715" s="68"/>
      <c r="Q2715" s="36">
        <f t="shared" si="1370"/>
        <v>1213.3800000000001</v>
      </c>
      <c r="R2715" s="230"/>
    </row>
    <row r="2716" spans="1:18" s="5" customFormat="1" ht="25.5">
      <c r="A2716" s="497"/>
      <c r="B2716" s="516"/>
      <c r="C2716" s="524"/>
      <c r="D2716" s="518"/>
      <c r="E2716" s="480"/>
      <c r="F2716" s="480"/>
      <c r="G2716" s="480"/>
      <c r="H2716" s="480"/>
      <c r="I2716" s="40" t="s">
        <v>601</v>
      </c>
      <c r="J2716" s="497"/>
      <c r="K2716" s="62" t="s">
        <v>45</v>
      </c>
      <c r="L2716" s="227">
        <v>0</v>
      </c>
      <c r="M2716" s="227">
        <v>0</v>
      </c>
      <c r="N2716" s="50">
        <v>465.75</v>
      </c>
      <c r="O2716" s="227">
        <v>747.63</v>
      </c>
      <c r="P2716" s="227"/>
      <c r="Q2716" s="36">
        <f t="shared" si="1370"/>
        <v>1213.3800000000001</v>
      </c>
      <c r="R2716" s="230"/>
    </row>
    <row r="2717" spans="1:18" s="5" customFormat="1" ht="63.75">
      <c r="A2717" s="497"/>
      <c r="B2717" s="516"/>
      <c r="C2717" s="524"/>
      <c r="D2717" s="518"/>
      <c r="E2717" s="480"/>
      <c r="F2717" s="480"/>
      <c r="G2717" s="480"/>
      <c r="H2717" s="480"/>
      <c r="I2717" s="34" t="s">
        <v>358</v>
      </c>
      <c r="J2717" s="497"/>
      <c r="K2717" s="63" t="s">
        <v>94</v>
      </c>
      <c r="L2717" s="68">
        <f>L2718</f>
        <v>0</v>
      </c>
      <c r="M2717" s="68">
        <f t="shared" ref="M2717:O2717" si="1374">M2718</f>
        <v>0</v>
      </c>
      <c r="N2717" s="68">
        <f t="shared" si="1374"/>
        <v>0.157</v>
      </c>
      <c r="O2717" s="68">
        <f t="shared" si="1374"/>
        <v>0.13600000000000001</v>
      </c>
      <c r="P2717" s="68"/>
      <c r="Q2717" s="36">
        <f t="shared" si="1370"/>
        <v>0.29300000000000004</v>
      </c>
      <c r="R2717" s="230"/>
    </row>
    <row r="2718" spans="1:18" s="5" customFormat="1">
      <c r="A2718" s="497"/>
      <c r="B2718" s="516"/>
      <c r="C2718" s="524"/>
      <c r="D2718" s="518"/>
      <c r="E2718" s="480"/>
      <c r="F2718" s="480"/>
      <c r="G2718" s="480"/>
      <c r="H2718" s="480"/>
      <c r="I2718" s="46" t="s">
        <v>16</v>
      </c>
      <c r="J2718" s="497"/>
      <c r="K2718" s="62" t="s">
        <v>12</v>
      </c>
      <c r="L2718" s="227">
        <v>0</v>
      </c>
      <c r="M2718" s="227">
        <v>0</v>
      </c>
      <c r="N2718" s="50">
        <v>0.157</v>
      </c>
      <c r="O2718" s="227">
        <v>0.13600000000000001</v>
      </c>
      <c r="P2718" s="227"/>
      <c r="Q2718" s="36">
        <f t="shared" si="1370"/>
        <v>0.29300000000000004</v>
      </c>
      <c r="R2718" s="230"/>
    </row>
    <row r="2719" spans="1:18" s="5" customFormat="1" ht="38.25">
      <c r="A2719" s="497"/>
      <c r="B2719" s="516"/>
      <c r="C2719" s="524"/>
      <c r="D2719" s="518"/>
      <c r="E2719" s="480"/>
      <c r="F2719" s="480"/>
      <c r="G2719" s="480"/>
      <c r="H2719" s="480"/>
      <c r="I2719" s="34" t="s">
        <v>602</v>
      </c>
      <c r="J2719" s="497"/>
      <c r="K2719" s="63" t="s">
        <v>47</v>
      </c>
      <c r="L2719" s="68">
        <f>L2720</f>
        <v>0</v>
      </c>
      <c r="M2719" s="68">
        <f t="shared" ref="M2719:O2719" si="1375">M2720</f>
        <v>0</v>
      </c>
      <c r="N2719" s="68">
        <f t="shared" si="1375"/>
        <v>1E-3</v>
      </c>
      <c r="O2719" s="68">
        <f t="shared" si="1375"/>
        <v>10.35</v>
      </c>
      <c r="P2719" s="68"/>
      <c r="Q2719" s="36">
        <f t="shared" si="1370"/>
        <v>10.350999999999999</v>
      </c>
      <c r="R2719" s="230"/>
    </row>
    <row r="2720" spans="1:18" s="5" customFormat="1">
      <c r="A2720" s="497"/>
      <c r="B2720" s="516"/>
      <c r="C2720" s="524"/>
      <c r="D2720" s="518"/>
      <c r="E2720" s="480"/>
      <c r="F2720" s="480"/>
      <c r="G2720" s="480"/>
      <c r="H2720" s="480"/>
      <c r="I2720" s="46" t="s">
        <v>16</v>
      </c>
      <c r="J2720" s="497"/>
      <c r="K2720" s="62" t="s">
        <v>12</v>
      </c>
      <c r="L2720" s="227">
        <v>0</v>
      </c>
      <c r="M2720" s="227">
        <v>0</v>
      </c>
      <c r="N2720" s="50">
        <v>1E-3</v>
      </c>
      <c r="O2720" s="227">
        <v>10.35</v>
      </c>
      <c r="P2720" s="227"/>
      <c r="Q2720" s="36">
        <f t="shared" si="1370"/>
        <v>10.350999999999999</v>
      </c>
      <c r="R2720" s="230"/>
    </row>
    <row r="2721" spans="1:18" s="5" customFormat="1" ht="63.75" customHeight="1">
      <c r="A2721" s="497"/>
      <c r="B2721" s="516"/>
      <c r="C2721" s="524"/>
      <c r="D2721" s="518"/>
      <c r="E2721" s="480"/>
      <c r="F2721" s="480"/>
      <c r="G2721" s="480"/>
      <c r="H2721" s="480"/>
      <c r="I2721" s="34" t="s">
        <v>143</v>
      </c>
      <c r="J2721" s="497"/>
      <c r="K2721" s="63" t="s">
        <v>110</v>
      </c>
      <c r="L2721" s="68">
        <f>L2722</f>
        <v>0</v>
      </c>
      <c r="M2721" s="68">
        <f t="shared" ref="M2721:O2721" si="1376">M2722</f>
        <v>0</v>
      </c>
      <c r="N2721" s="68">
        <f t="shared" si="1376"/>
        <v>55.164000000000001</v>
      </c>
      <c r="O2721" s="68">
        <f t="shared" si="1376"/>
        <v>62.3</v>
      </c>
      <c r="P2721" s="68"/>
      <c r="Q2721" s="36">
        <f t="shared" si="1370"/>
        <v>117.464</v>
      </c>
      <c r="R2721" s="230"/>
    </row>
    <row r="2722" spans="1:18" s="5" customFormat="1">
      <c r="A2722" s="497"/>
      <c r="B2722" s="516"/>
      <c r="C2722" s="524"/>
      <c r="D2722" s="518"/>
      <c r="E2722" s="480"/>
      <c r="F2722" s="480"/>
      <c r="G2722" s="480"/>
      <c r="H2722" s="480"/>
      <c r="I2722" s="46" t="s">
        <v>16</v>
      </c>
      <c r="J2722" s="497"/>
      <c r="K2722" s="62" t="s">
        <v>12</v>
      </c>
      <c r="L2722" s="227">
        <v>0</v>
      </c>
      <c r="M2722" s="227">
        <v>0</v>
      </c>
      <c r="N2722" s="50">
        <v>55.164000000000001</v>
      </c>
      <c r="O2722" s="227">
        <v>62.3</v>
      </c>
      <c r="P2722" s="227"/>
      <c r="Q2722" s="36">
        <f t="shared" si="1370"/>
        <v>117.464</v>
      </c>
      <c r="R2722" s="230"/>
    </row>
    <row r="2723" spans="1:18" s="5" customFormat="1">
      <c r="A2723" s="497"/>
      <c r="B2723" s="516"/>
      <c r="C2723" s="524"/>
      <c r="D2723" s="518"/>
      <c r="E2723" s="480"/>
      <c r="F2723" s="480"/>
      <c r="G2723" s="480"/>
      <c r="H2723" s="480"/>
      <c r="I2723" s="34" t="s">
        <v>105</v>
      </c>
      <c r="J2723" s="497"/>
      <c r="K2723" s="63" t="s">
        <v>111</v>
      </c>
      <c r="L2723" s="68">
        <v>0</v>
      </c>
      <c r="M2723" s="68">
        <v>0</v>
      </c>
      <c r="N2723" s="53">
        <v>380.54599999999999</v>
      </c>
      <c r="O2723" s="68">
        <v>514.93100000000004</v>
      </c>
      <c r="P2723" s="68"/>
      <c r="Q2723" s="36">
        <f t="shared" si="1370"/>
        <v>895.47700000000009</v>
      </c>
      <c r="R2723" s="230"/>
    </row>
    <row r="2724" spans="1:18" s="5" customFormat="1" ht="89.25">
      <c r="A2724" s="497"/>
      <c r="B2724" s="516"/>
      <c r="C2724" s="524"/>
      <c r="D2724" s="518"/>
      <c r="E2724" s="480"/>
      <c r="F2724" s="480"/>
      <c r="G2724" s="480"/>
      <c r="H2724" s="480"/>
      <c r="I2724" s="34" t="s">
        <v>106</v>
      </c>
      <c r="J2724" s="497"/>
      <c r="K2724" s="63" t="s">
        <v>90</v>
      </c>
      <c r="L2724" s="68">
        <f>L2725</f>
        <v>0</v>
      </c>
      <c r="M2724" s="68">
        <f t="shared" ref="M2724:O2724" si="1377">M2725</f>
        <v>0</v>
      </c>
      <c r="N2724" s="68">
        <f t="shared" si="1377"/>
        <v>93.61</v>
      </c>
      <c r="O2724" s="68">
        <f t="shared" si="1377"/>
        <v>0</v>
      </c>
      <c r="P2724" s="68"/>
      <c r="Q2724" s="36">
        <f t="shared" si="1370"/>
        <v>93.61</v>
      </c>
      <c r="R2724" s="230"/>
    </row>
    <row r="2725" spans="1:18" s="5" customFormat="1">
      <c r="A2725" s="497"/>
      <c r="B2725" s="516"/>
      <c r="C2725" s="524"/>
      <c r="D2725" s="518"/>
      <c r="E2725" s="480"/>
      <c r="F2725" s="480"/>
      <c r="G2725" s="480"/>
      <c r="H2725" s="480"/>
      <c r="I2725" s="46" t="s">
        <v>16</v>
      </c>
      <c r="J2725" s="497"/>
      <c r="K2725" s="62" t="s">
        <v>12</v>
      </c>
      <c r="L2725" s="227">
        <v>0</v>
      </c>
      <c r="M2725" s="227">
        <v>0</v>
      </c>
      <c r="N2725" s="50">
        <v>93.61</v>
      </c>
      <c r="O2725" s="68">
        <v>0</v>
      </c>
      <c r="P2725" s="68"/>
      <c r="Q2725" s="36">
        <f t="shared" si="1370"/>
        <v>93.61</v>
      </c>
      <c r="R2725" s="230"/>
    </row>
    <row r="2726" spans="1:18" s="5" customFormat="1" ht="38.25">
      <c r="A2726" s="497"/>
      <c r="B2726" s="516"/>
      <c r="C2726" s="524"/>
      <c r="D2726" s="518"/>
      <c r="E2726" s="480"/>
      <c r="F2726" s="480"/>
      <c r="G2726" s="480"/>
      <c r="H2726" s="480"/>
      <c r="I2726" s="34" t="s">
        <v>107</v>
      </c>
      <c r="J2726" s="497"/>
      <c r="K2726" s="63" t="s">
        <v>112</v>
      </c>
      <c r="L2726" s="68">
        <f>L2727</f>
        <v>0</v>
      </c>
      <c r="M2726" s="68">
        <f t="shared" ref="M2726:O2726" si="1378">M2727</f>
        <v>0</v>
      </c>
      <c r="N2726" s="68">
        <f t="shared" si="1378"/>
        <v>62.134</v>
      </c>
      <c r="O2726" s="68">
        <f t="shared" si="1378"/>
        <v>80.733000000000004</v>
      </c>
      <c r="P2726" s="68"/>
      <c r="Q2726" s="36">
        <f t="shared" si="1370"/>
        <v>142.86700000000002</v>
      </c>
      <c r="R2726" s="230"/>
    </row>
    <row r="2727" spans="1:18" s="5" customFormat="1">
      <c r="A2727" s="497"/>
      <c r="B2727" s="516"/>
      <c r="C2727" s="524"/>
      <c r="D2727" s="518"/>
      <c r="E2727" s="480"/>
      <c r="F2727" s="480"/>
      <c r="G2727" s="480"/>
      <c r="H2727" s="480"/>
      <c r="I2727" s="46" t="s">
        <v>16</v>
      </c>
      <c r="J2727" s="497"/>
      <c r="K2727" s="62" t="s">
        <v>12</v>
      </c>
      <c r="L2727" s="227">
        <v>0</v>
      </c>
      <c r="M2727" s="227">
        <v>0</v>
      </c>
      <c r="N2727" s="195">
        <v>62.134</v>
      </c>
      <c r="O2727" s="50">
        <v>80.733000000000004</v>
      </c>
      <c r="P2727" s="50"/>
      <c r="Q2727" s="36">
        <f t="shared" si="1370"/>
        <v>142.86700000000002</v>
      </c>
      <c r="R2727" s="225"/>
    </row>
    <row r="2728" spans="1:18" s="5" customFormat="1">
      <c r="A2728" s="497">
        <v>28</v>
      </c>
      <c r="B2728" s="516" t="s">
        <v>596</v>
      </c>
      <c r="C2728" s="524"/>
      <c r="D2728" s="518"/>
      <c r="E2728" s="480"/>
      <c r="F2728" s="480"/>
      <c r="G2728" s="480"/>
      <c r="H2728" s="480"/>
      <c r="I2728" s="43" t="s">
        <v>13</v>
      </c>
      <c r="J2728" s="495">
        <v>463</v>
      </c>
      <c r="K2728" s="286"/>
      <c r="L2728" s="248">
        <f>L2729+L2732+L2734</f>
        <v>0</v>
      </c>
      <c r="M2728" s="248">
        <f t="shared" ref="M2728:O2728" si="1379">M2729+M2732+M2734</f>
        <v>0</v>
      </c>
      <c r="N2728" s="248">
        <f t="shared" si="1379"/>
        <v>41.698</v>
      </c>
      <c r="O2728" s="248">
        <f t="shared" si="1379"/>
        <v>56.982999999999997</v>
      </c>
      <c r="P2728" s="248"/>
      <c r="Q2728" s="15">
        <f t="shared" si="1370"/>
        <v>98.680999999999997</v>
      </c>
      <c r="R2728" s="115"/>
    </row>
    <row r="2729" spans="1:18" s="5" customFormat="1" ht="51">
      <c r="A2729" s="497"/>
      <c r="B2729" s="516"/>
      <c r="C2729" s="524"/>
      <c r="D2729" s="518"/>
      <c r="E2729" s="480"/>
      <c r="F2729" s="480"/>
      <c r="G2729" s="480"/>
      <c r="H2729" s="480"/>
      <c r="I2729" s="34" t="s">
        <v>144</v>
      </c>
      <c r="J2729" s="496"/>
      <c r="K2729" s="63" t="s">
        <v>10</v>
      </c>
      <c r="L2729" s="68">
        <f>L2730+L2731</f>
        <v>0</v>
      </c>
      <c r="M2729" s="68">
        <f t="shared" ref="M2729:O2729" si="1380">M2730+M2731</f>
        <v>0</v>
      </c>
      <c r="N2729" s="68">
        <f t="shared" si="1380"/>
        <v>27.677</v>
      </c>
      <c r="O2729" s="68">
        <f t="shared" si="1380"/>
        <v>30.192</v>
      </c>
      <c r="P2729" s="68"/>
      <c r="Q2729" s="36">
        <f>L2729+M2729+N2729+O2729</f>
        <v>57.869</v>
      </c>
      <c r="R2729" s="225"/>
    </row>
    <row r="2730" spans="1:18" s="5" customFormat="1" ht="25.5">
      <c r="A2730" s="497"/>
      <c r="B2730" s="516"/>
      <c r="C2730" s="524"/>
      <c r="D2730" s="518"/>
      <c r="E2730" s="480"/>
      <c r="F2730" s="480"/>
      <c r="G2730" s="480"/>
      <c r="H2730" s="480"/>
      <c r="I2730" s="46" t="s">
        <v>114</v>
      </c>
      <c r="J2730" s="496"/>
      <c r="K2730" s="62" t="s">
        <v>11</v>
      </c>
      <c r="L2730" s="227">
        <v>0</v>
      </c>
      <c r="M2730" s="227">
        <v>0</v>
      </c>
      <c r="N2730" s="80">
        <v>0</v>
      </c>
      <c r="O2730" s="80">
        <v>1.7999999999999999E-2</v>
      </c>
      <c r="P2730" s="80"/>
      <c r="Q2730" s="36">
        <f t="shared" si="1370"/>
        <v>1.7999999999999999E-2</v>
      </c>
      <c r="R2730" s="225"/>
    </row>
    <row r="2731" spans="1:18" s="5" customFormat="1">
      <c r="A2731" s="497"/>
      <c r="B2731" s="516"/>
      <c r="C2731" s="524"/>
      <c r="D2731" s="518"/>
      <c r="E2731" s="480"/>
      <c r="F2731" s="480"/>
      <c r="G2731" s="480"/>
      <c r="H2731" s="480"/>
      <c r="I2731" s="46" t="s">
        <v>16</v>
      </c>
      <c r="J2731" s="496"/>
      <c r="K2731" s="62" t="s">
        <v>12</v>
      </c>
      <c r="L2731" s="227">
        <v>0</v>
      </c>
      <c r="M2731" s="227">
        <v>0</v>
      </c>
      <c r="N2731" s="80">
        <v>27.677</v>
      </c>
      <c r="O2731" s="80">
        <v>30.173999999999999</v>
      </c>
      <c r="P2731" s="80"/>
      <c r="Q2731" s="36">
        <f t="shared" si="1370"/>
        <v>57.850999999999999</v>
      </c>
      <c r="R2731" s="225"/>
    </row>
    <row r="2732" spans="1:18" s="5" customFormat="1" ht="25.5">
      <c r="A2732" s="497"/>
      <c r="B2732" s="516"/>
      <c r="C2732" s="524"/>
      <c r="D2732" s="518"/>
      <c r="E2732" s="480"/>
      <c r="F2732" s="480"/>
      <c r="G2732" s="480"/>
      <c r="H2732" s="480"/>
      <c r="I2732" s="34" t="s">
        <v>597</v>
      </c>
      <c r="J2732" s="496"/>
      <c r="K2732" s="63" t="s">
        <v>26</v>
      </c>
      <c r="L2732" s="36">
        <f>L2733</f>
        <v>0</v>
      </c>
      <c r="M2732" s="36">
        <f>M2733</f>
        <v>0</v>
      </c>
      <c r="N2732" s="36">
        <f t="shared" ref="N2732:O2732" si="1381">N2733</f>
        <v>12.260999999999999</v>
      </c>
      <c r="O2732" s="36">
        <f t="shared" si="1381"/>
        <v>26.184999999999999</v>
      </c>
      <c r="P2732" s="36"/>
      <c r="Q2732" s="36">
        <f t="shared" si="1370"/>
        <v>38.445999999999998</v>
      </c>
      <c r="R2732" s="225"/>
    </row>
    <row r="2733" spans="1:18" s="5" customFormat="1">
      <c r="A2733" s="497"/>
      <c r="B2733" s="516"/>
      <c r="C2733" s="524"/>
      <c r="D2733" s="518"/>
      <c r="E2733" s="480"/>
      <c r="F2733" s="480"/>
      <c r="G2733" s="480"/>
      <c r="H2733" s="480"/>
      <c r="I2733" s="46" t="s">
        <v>16</v>
      </c>
      <c r="J2733" s="496"/>
      <c r="K2733" s="62" t="s">
        <v>12</v>
      </c>
      <c r="L2733" s="227">
        <v>0</v>
      </c>
      <c r="M2733" s="227">
        <v>0</v>
      </c>
      <c r="N2733" s="80">
        <v>12.260999999999999</v>
      </c>
      <c r="O2733" s="80">
        <v>26.184999999999999</v>
      </c>
      <c r="P2733" s="80"/>
      <c r="Q2733" s="36">
        <f t="shared" si="1370"/>
        <v>38.445999999999998</v>
      </c>
      <c r="R2733" s="225"/>
    </row>
    <row r="2734" spans="1:18" s="5" customFormat="1" ht="25.5">
      <c r="A2734" s="497"/>
      <c r="B2734" s="516"/>
      <c r="C2734" s="524"/>
      <c r="D2734" s="518"/>
      <c r="E2734" s="480"/>
      <c r="F2734" s="480"/>
      <c r="G2734" s="480"/>
      <c r="H2734" s="480"/>
      <c r="I2734" s="34" t="s">
        <v>25</v>
      </c>
      <c r="J2734" s="496"/>
      <c r="K2734" s="63" t="s">
        <v>39</v>
      </c>
      <c r="L2734" s="36">
        <f>L2735</f>
        <v>0</v>
      </c>
      <c r="M2734" s="36">
        <f t="shared" ref="M2734:O2734" si="1382">M2735</f>
        <v>0</v>
      </c>
      <c r="N2734" s="36">
        <f t="shared" si="1382"/>
        <v>1.76</v>
      </c>
      <c r="O2734" s="36">
        <f t="shared" si="1382"/>
        <v>0.60599999999999998</v>
      </c>
      <c r="P2734" s="36"/>
      <c r="Q2734" s="36">
        <f t="shared" si="1370"/>
        <v>2.3660000000000001</v>
      </c>
      <c r="R2734" s="225"/>
    </row>
    <row r="2735" spans="1:18" s="5" customFormat="1">
      <c r="A2735" s="497"/>
      <c r="B2735" s="516"/>
      <c r="C2735" s="524"/>
      <c r="D2735" s="518"/>
      <c r="E2735" s="480"/>
      <c r="F2735" s="480"/>
      <c r="G2735" s="480"/>
      <c r="H2735" s="480"/>
      <c r="I2735" s="46" t="s">
        <v>16</v>
      </c>
      <c r="J2735" s="496"/>
      <c r="K2735" s="62" t="s">
        <v>12</v>
      </c>
      <c r="L2735" s="227">
        <v>0</v>
      </c>
      <c r="M2735" s="227">
        <v>0</v>
      </c>
      <c r="N2735" s="80">
        <v>1.76</v>
      </c>
      <c r="O2735" s="80">
        <v>0.60599999999999998</v>
      </c>
      <c r="P2735" s="80"/>
      <c r="Q2735" s="36">
        <f t="shared" si="1370"/>
        <v>2.3660000000000001</v>
      </c>
      <c r="R2735" s="225"/>
    </row>
    <row r="2736" spans="1:18" s="5" customFormat="1">
      <c r="A2736" s="495">
        <v>29</v>
      </c>
      <c r="B2736" s="479" t="s">
        <v>655</v>
      </c>
      <c r="C2736" s="524"/>
      <c r="D2736" s="518"/>
      <c r="E2736" s="480"/>
      <c r="F2736" s="480"/>
      <c r="G2736" s="480"/>
      <c r="H2736" s="480"/>
      <c r="I2736" s="43" t="s">
        <v>13</v>
      </c>
      <c r="J2736" s="216"/>
      <c r="K2736" s="142"/>
      <c r="L2736" s="248">
        <f>L2737+L2740+L2742+L2745+L2748+L2750+L2752+L2754+L2756</f>
        <v>0</v>
      </c>
      <c r="M2736" s="248">
        <f t="shared" ref="M2736:O2736" si="1383">M2737+M2740+M2742+M2745+M2748+M2750+M2752+M2754+M2756</f>
        <v>0</v>
      </c>
      <c r="N2736" s="248">
        <f t="shared" si="1383"/>
        <v>637.96500000000003</v>
      </c>
      <c r="O2736" s="248">
        <f t="shared" si="1383"/>
        <v>736.06499999999994</v>
      </c>
      <c r="P2736" s="248"/>
      <c r="Q2736" s="15">
        <f t="shared" si="1370"/>
        <v>1374.03</v>
      </c>
      <c r="R2736" s="225"/>
    </row>
    <row r="2737" spans="1:18" s="5" customFormat="1" ht="51">
      <c r="A2737" s="496"/>
      <c r="B2737" s="480"/>
      <c r="C2737" s="524"/>
      <c r="D2737" s="518"/>
      <c r="E2737" s="480"/>
      <c r="F2737" s="480"/>
      <c r="G2737" s="480"/>
      <c r="H2737" s="480"/>
      <c r="I2737" s="34" t="s">
        <v>113</v>
      </c>
      <c r="J2737" s="496"/>
      <c r="K2737" s="63" t="s">
        <v>10</v>
      </c>
      <c r="L2737" s="68">
        <f>L2738+L2739</f>
        <v>0</v>
      </c>
      <c r="M2737" s="68">
        <f t="shared" ref="M2737:O2737" si="1384">M2738+M2739</f>
        <v>0</v>
      </c>
      <c r="N2737" s="68">
        <f t="shared" si="1384"/>
        <v>46.768999999999998</v>
      </c>
      <c r="O2737" s="68">
        <f t="shared" si="1384"/>
        <v>98.414000000000001</v>
      </c>
      <c r="P2737" s="68"/>
      <c r="Q2737" s="36">
        <f t="shared" si="1370"/>
        <v>145.18299999999999</v>
      </c>
      <c r="R2737" s="225"/>
    </row>
    <row r="2738" spans="1:18" s="5" customFormat="1" ht="25.5">
      <c r="A2738" s="496"/>
      <c r="B2738" s="480"/>
      <c r="C2738" s="524"/>
      <c r="D2738" s="518"/>
      <c r="E2738" s="480"/>
      <c r="F2738" s="480"/>
      <c r="G2738" s="480"/>
      <c r="H2738" s="480"/>
      <c r="I2738" s="46" t="s">
        <v>114</v>
      </c>
      <c r="J2738" s="496"/>
      <c r="K2738" s="62" t="s">
        <v>11</v>
      </c>
      <c r="L2738" s="35">
        <v>0</v>
      </c>
      <c r="M2738" s="35">
        <v>0</v>
      </c>
      <c r="N2738" s="227">
        <v>0</v>
      </c>
      <c r="O2738" s="227">
        <v>6.0000000000000001E-3</v>
      </c>
      <c r="P2738" s="227"/>
      <c r="Q2738" s="36">
        <f t="shared" si="1370"/>
        <v>6.0000000000000001E-3</v>
      </c>
      <c r="R2738" s="225"/>
    </row>
    <row r="2739" spans="1:18" s="5" customFormat="1">
      <c r="A2739" s="496"/>
      <c r="B2739" s="480"/>
      <c r="C2739" s="524"/>
      <c r="D2739" s="518"/>
      <c r="E2739" s="480"/>
      <c r="F2739" s="480"/>
      <c r="G2739" s="480"/>
      <c r="H2739" s="480"/>
      <c r="I2739" s="46" t="s">
        <v>16</v>
      </c>
      <c r="J2739" s="496"/>
      <c r="K2739" s="62" t="s">
        <v>12</v>
      </c>
      <c r="L2739" s="35">
        <v>0</v>
      </c>
      <c r="M2739" s="35">
        <v>0</v>
      </c>
      <c r="N2739" s="227">
        <v>46.768999999999998</v>
      </c>
      <c r="O2739" s="227">
        <v>98.408000000000001</v>
      </c>
      <c r="P2739" s="227"/>
      <c r="Q2739" s="36">
        <f t="shared" si="1370"/>
        <v>145.17699999999999</v>
      </c>
      <c r="R2739" s="225"/>
    </row>
    <row r="2740" spans="1:18" s="5" customFormat="1" ht="38.25">
      <c r="A2740" s="496"/>
      <c r="B2740" s="480"/>
      <c r="C2740" s="524"/>
      <c r="D2740" s="518"/>
      <c r="E2740" s="480"/>
      <c r="F2740" s="480"/>
      <c r="G2740" s="480"/>
      <c r="H2740" s="480"/>
      <c r="I2740" s="34" t="s">
        <v>400</v>
      </c>
      <c r="J2740" s="496"/>
      <c r="K2740" s="63" t="s">
        <v>26</v>
      </c>
      <c r="L2740" s="36">
        <f>L2741</f>
        <v>0</v>
      </c>
      <c r="M2740" s="36">
        <f t="shared" ref="M2740:O2740" si="1385">M2741</f>
        <v>0</v>
      </c>
      <c r="N2740" s="36">
        <f t="shared" si="1385"/>
        <v>6.7</v>
      </c>
      <c r="O2740" s="36">
        <f t="shared" si="1385"/>
        <v>0</v>
      </c>
      <c r="P2740" s="36"/>
      <c r="Q2740" s="36">
        <f t="shared" si="1370"/>
        <v>6.7</v>
      </c>
      <c r="R2740" s="225"/>
    </row>
    <row r="2741" spans="1:18" s="5" customFormat="1">
      <c r="A2741" s="496"/>
      <c r="B2741" s="480"/>
      <c r="C2741" s="524"/>
      <c r="D2741" s="518"/>
      <c r="E2741" s="480"/>
      <c r="F2741" s="480"/>
      <c r="G2741" s="480"/>
      <c r="H2741" s="480"/>
      <c r="I2741" s="46" t="s">
        <v>16</v>
      </c>
      <c r="J2741" s="496"/>
      <c r="K2741" s="62" t="s">
        <v>12</v>
      </c>
      <c r="L2741" s="35">
        <v>0</v>
      </c>
      <c r="M2741" s="35">
        <v>0</v>
      </c>
      <c r="N2741" s="35">
        <v>6.7</v>
      </c>
      <c r="O2741" s="35">
        <v>0</v>
      </c>
      <c r="P2741" s="35"/>
      <c r="Q2741" s="36">
        <f t="shared" si="1370"/>
        <v>6.7</v>
      </c>
      <c r="R2741" s="225"/>
    </row>
    <row r="2742" spans="1:18" s="5" customFormat="1" ht="38.25">
      <c r="A2742" s="496"/>
      <c r="B2742" s="480"/>
      <c r="C2742" s="524"/>
      <c r="D2742" s="518"/>
      <c r="E2742" s="480"/>
      <c r="F2742" s="480"/>
      <c r="G2742" s="480"/>
      <c r="H2742" s="480"/>
      <c r="I2742" s="34" t="s">
        <v>360</v>
      </c>
      <c r="J2742" s="496"/>
      <c r="K2742" s="63" t="s">
        <v>43</v>
      </c>
      <c r="L2742" s="36">
        <f t="shared" ref="L2742" si="1386">L2743+L2744</f>
        <v>0</v>
      </c>
      <c r="M2742" s="36">
        <f>M2743+M2744</f>
        <v>0</v>
      </c>
      <c r="N2742" s="36">
        <f t="shared" ref="N2742:O2742" si="1387">N2743+N2744</f>
        <v>67.11</v>
      </c>
      <c r="O2742" s="36">
        <f t="shared" si="1387"/>
        <v>6.0810000000000004</v>
      </c>
      <c r="P2742" s="36"/>
      <c r="Q2742" s="36">
        <f t="shared" si="1370"/>
        <v>73.191000000000003</v>
      </c>
      <c r="R2742" s="225"/>
    </row>
    <row r="2743" spans="1:18" s="5" customFormat="1">
      <c r="A2743" s="496"/>
      <c r="B2743" s="480"/>
      <c r="C2743" s="524"/>
      <c r="D2743" s="518"/>
      <c r="E2743" s="480"/>
      <c r="F2743" s="480"/>
      <c r="G2743" s="480"/>
      <c r="H2743" s="480"/>
      <c r="I2743" s="46" t="s">
        <v>16</v>
      </c>
      <c r="J2743" s="496"/>
      <c r="K2743" s="62" t="s">
        <v>12</v>
      </c>
      <c r="L2743" s="35">
        <v>0</v>
      </c>
      <c r="M2743" s="35">
        <v>0</v>
      </c>
      <c r="N2743" s="35">
        <v>1E-3</v>
      </c>
      <c r="O2743" s="35">
        <v>6.0810000000000004</v>
      </c>
      <c r="P2743" s="35"/>
      <c r="Q2743" s="36">
        <f t="shared" si="1370"/>
        <v>6.0820000000000007</v>
      </c>
      <c r="R2743" s="225"/>
    </row>
    <row r="2744" spans="1:18" s="5" customFormat="1" ht="25.5">
      <c r="A2744" s="496"/>
      <c r="B2744" s="480"/>
      <c r="C2744" s="524"/>
      <c r="D2744" s="518"/>
      <c r="E2744" s="480"/>
      <c r="F2744" s="480"/>
      <c r="G2744" s="480"/>
      <c r="H2744" s="480"/>
      <c r="I2744" s="40" t="s">
        <v>29</v>
      </c>
      <c r="J2744" s="496"/>
      <c r="K2744" s="61" t="s">
        <v>35</v>
      </c>
      <c r="L2744" s="35">
        <v>0</v>
      </c>
      <c r="M2744" s="35">
        <v>0</v>
      </c>
      <c r="N2744" s="35">
        <v>67.108999999999995</v>
      </c>
      <c r="O2744" s="35">
        <v>0</v>
      </c>
      <c r="P2744" s="35"/>
      <c r="Q2744" s="36">
        <f t="shared" si="1370"/>
        <v>67.108999999999995</v>
      </c>
      <c r="R2744" s="225"/>
    </row>
    <row r="2745" spans="1:18" s="5" customFormat="1">
      <c r="A2745" s="496"/>
      <c r="B2745" s="480"/>
      <c r="C2745" s="524"/>
      <c r="D2745" s="518"/>
      <c r="E2745" s="480"/>
      <c r="F2745" s="480"/>
      <c r="G2745" s="480"/>
      <c r="H2745" s="480"/>
      <c r="I2745" s="46" t="s">
        <v>115</v>
      </c>
      <c r="J2745" s="496"/>
      <c r="K2745" s="63" t="s">
        <v>44</v>
      </c>
      <c r="L2745" s="36">
        <f>L2746+L2747</f>
        <v>0</v>
      </c>
      <c r="M2745" s="36">
        <f t="shared" ref="M2745:O2745" si="1388">M2746+M2747</f>
        <v>0</v>
      </c>
      <c r="N2745" s="36">
        <f t="shared" si="1388"/>
        <v>310.291</v>
      </c>
      <c r="O2745" s="36">
        <f t="shared" si="1388"/>
        <v>8.9</v>
      </c>
      <c r="P2745" s="36"/>
      <c r="Q2745" s="36">
        <f t="shared" si="1370"/>
        <v>319.19099999999997</v>
      </c>
      <c r="R2745" s="225"/>
    </row>
    <row r="2746" spans="1:18" s="5" customFormat="1">
      <c r="A2746" s="496"/>
      <c r="B2746" s="480"/>
      <c r="C2746" s="524"/>
      <c r="D2746" s="518"/>
      <c r="E2746" s="480"/>
      <c r="F2746" s="480"/>
      <c r="G2746" s="480"/>
      <c r="H2746" s="480"/>
      <c r="I2746" s="46" t="s">
        <v>16</v>
      </c>
      <c r="J2746" s="496"/>
      <c r="K2746" s="62" t="s">
        <v>12</v>
      </c>
      <c r="L2746" s="35">
        <v>0</v>
      </c>
      <c r="M2746" s="35">
        <v>0</v>
      </c>
      <c r="N2746" s="35">
        <v>12.015000000000001</v>
      </c>
      <c r="O2746" s="35">
        <v>7.9</v>
      </c>
      <c r="P2746" s="35"/>
      <c r="Q2746" s="36">
        <f t="shared" si="1370"/>
        <v>19.914999999999999</v>
      </c>
      <c r="R2746" s="225"/>
    </row>
    <row r="2747" spans="1:18" s="5" customFormat="1" ht="25.5">
      <c r="A2747" s="496"/>
      <c r="B2747" s="480"/>
      <c r="C2747" s="524"/>
      <c r="D2747" s="518"/>
      <c r="E2747" s="480"/>
      <c r="F2747" s="480"/>
      <c r="G2747" s="480"/>
      <c r="H2747" s="480"/>
      <c r="I2747" s="40" t="s">
        <v>29</v>
      </c>
      <c r="J2747" s="496"/>
      <c r="K2747" s="62" t="s">
        <v>35</v>
      </c>
      <c r="L2747" s="35">
        <v>0</v>
      </c>
      <c r="M2747" s="35">
        <v>0</v>
      </c>
      <c r="N2747" s="35">
        <v>298.27600000000001</v>
      </c>
      <c r="O2747" s="35">
        <v>1</v>
      </c>
      <c r="P2747" s="35"/>
      <c r="Q2747" s="36">
        <f t="shared" si="1370"/>
        <v>299.27600000000001</v>
      </c>
      <c r="R2747" s="225"/>
    </row>
    <row r="2748" spans="1:18" s="5" customFormat="1">
      <c r="A2748" s="496"/>
      <c r="B2748" s="480"/>
      <c r="C2748" s="524"/>
      <c r="D2748" s="518"/>
      <c r="E2748" s="480"/>
      <c r="F2748" s="480"/>
      <c r="G2748" s="480"/>
      <c r="H2748" s="480"/>
      <c r="I2748" s="34" t="s">
        <v>146</v>
      </c>
      <c r="J2748" s="496"/>
      <c r="K2748" s="63" t="s">
        <v>11</v>
      </c>
      <c r="L2748" s="68">
        <f>L2749</f>
        <v>0</v>
      </c>
      <c r="M2748" s="68">
        <f t="shared" ref="M2748:O2748" si="1389">M2749</f>
        <v>0</v>
      </c>
      <c r="N2748" s="68">
        <f t="shared" si="1389"/>
        <v>199.4</v>
      </c>
      <c r="O2748" s="68">
        <f t="shared" si="1389"/>
        <v>0</v>
      </c>
      <c r="P2748" s="68"/>
      <c r="Q2748" s="36">
        <f t="shared" si="1370"/>
        <v>199.4</v>
      </c>
      <c r="R2748" s="225"/>
    </row>
    <row r="2749" spans="1:18" s="5" customFormat="1" ht="25.5">
      <c r="A2749" s="496"/>
      <c r="B2749" s="480"/>
      <c r="C2749" s="524"/>
      <c r="D2749" s="518"/>
      <c r="E2749" s="480"/>
      <c r="F2749" s="480"/>
      <c r="G2749" s="480"/>
      <c r="H2749" s="480"/>
      <c r="I2749" s="40" t="s">
        <v>29</v>
      </c>
      <c r="J2749" s="496"/>
      <c r="K2749" s="62" t="s">
        <v>35</v>
      </c>
      <c r="L2749" s="35">
        <v>0</v>
      </c>
      <c r="M2749" s="35">
        <v>0</v>
      </c>
      <c r="N2749" s="35">
        <v>199.4</v>
      </c>
      <c r="O2749" s="35">
        <v>0</v>
      </c>
      <c r="P2749" s="35"/>
      <c r="Q2749" s="36">
        <f t="shared" si="1370"/>
        <v>199.4</v>
      </c>
      <c r="R2749" s="225"/>
    </row>
    <row r="2750" spans="1:18" s="5" customFormat="1" ht="76.5">
      <c r="A2750" s="496"/>
      <c r="B2750" s="480"/>
      <c r="C2750" s="524"/>
      <c r="D2750" s="518"/>
      <c r="E2750" s="480"/>
      <c r="F2750" s="480"/>
      <c r="G2750" s="480"/>
      <c r="H2750" s="480"/>
      <c r="I2750" s="38" t="s">
        <v>116</v>
      </c>
      <c r="J2750" s="496"/>
      <c r="K2750" s="63" t="s">
        <v>45</v>
      </c>
      <c r="L2750" s="36">
        <f>L2751</f>
        <v>0</v>
      </c>
      <c r="M2750" s="36">
        <f t="shared" ref="M2750:O2750" si="1390">M2751</f>
        <v>0</v>
      </c>
      <c r="N2750" s="36">
        <f t="shared" si="1390"/>
        <v>0</v>
      </c>
      <c r="O2750" s="36">
        <f t="shared" si="1390"/>
        <v>17.905000000000001</v>
      </c>
      <c r="P2750" s="36"/>
      <c r="Q2750" s="36">
        <f t="shared" si="1370"/>
        <v>17.905000000000001</v>
      </c>
      <c r="R2750" s="225"/>
    </row>
    <row r="2751" spans="1:18" s="5" customFormat="1">
      <c r="A2751" s="496"/>
      <c r="B2751" s="480"/>
      <c r="C2751" s="524"/>
      <c r="D2751" s="518"/>
      <c r="E2751" s="480"/>
      <c r="F2751" s="480"/>
      <c r="G2751" s="480"/>
      <c r="H2751" s="480"/>
      <c r="I2751" s="46" t="s">
        <v>16</v>
      </c>
      <c r="J2751" s="496"/>
      <c r="K2751" s="62" t="s">
        <v>12</v>
      </c>
      <c r="L2751" s="35">
        <v>0</v>
      </c>
      <c r="M2751" s="35">
        <v>0</v>
      </c>
      <c r="N2751" s="35">
        <v>0</v>
      </c>
      <c r="O2751" s="35">
        <v>17.905000000000001</v>
      </c>
      <c r="P2751" s="35"/>
      <c r="Q2751" s="36">
        <f t="shared" si="1370"/>
        <v>17.905000000000001</v>
      </c>
      <c r="R2751" s="225"/>
    </row>
    <row r="2752" spans="1:18" s="5" customFormat="1" ht="25.5">
      <c r="A2752" s="496"/>
      <c r="B2752" s="480"/>
      <c r="C2752" s="524"/>
      <c r="D2752" s="518"/>
      <c r="E2752" s="480"/>
      <c r="F2752" s="480"/>
      <c r="G2752" s="480"/>
      <c r="H2752" s="480"/>
      <c r="I2752" s="232" t="s">
        <v>25</v>
      </c>
      <c r="J2752" s="496"/>
      <c r="K2752" s="63" t="s">
        <v>12</v>
      </c>
      <c r="L2752" s="36">
        <f t="shared" ref="L2752" si="1391">L2753</f>
        <v>0</v>
      </c>
      <c r="M2752" s="36">
        <f t="shared" ref="M2752:N2752" si="1392">M2753</f>
        <v>0</v>
      </c>
      <c r="N2752" s="36">
        <f t="shared" si="1392"/>
        <v>7.6950000000000003</v>
      </c>
      <c r="O2752" s="36">
        <f t="shared" ref="O2752" si="1393">O2753</f>
        <v>0.6</v>
      </c>
      <c r="P2752" s="36"/>
      <c r="Q2752" s="36">
        <f t="shared" si="1370"/>
        <v>8.2949999999999999</v>
      </c>
      <c r="R2752" s="225"/>
    </row>
    <row r="2753" spans="1:25" s="5" customFormat="1">
      <c r="A2753" s="496"/>
      <c r="B2753" s="480"/>
      <c r="C2753" s="524"/>
      <c r="D2753" s="518"/>
      <c r="E2753" s="480"/>
      <c r="F2753" s="480"/>
      <c r="G2753" s="480"/>
      <c r="H2753" s="480"/>
      <c r="I2753" s="46" t="s">
        <v>16</v>
      </c>
      <c r="J2753" s="496"/>
      <c r="K2753" s="62" t="s">
        <v>12</v>
      </c>
      <c r="L2753" s="35">
        <v>0</v>
      </c>
      <c r="M2753" s="35">
        <v>0</v>
      </c>
      <c r="N2753" s="35">
        <v>7.6950000000000003</v>
      </c>
      <c r="O2753" s="35">
        <v>0.6</v>
      </c>
      <c r="P2753" s="35"/>
      <c r="Q2753" s="36">
        <f t="shared" si="1370"/>
        <v>8.2949999999999999</v>
      </c>
      <c r="R2753" s="225"/>
    </row>
    <row r="2754" spans="1:25" s="5" customFormat="1" ht="51">
      <c r="A2754" s="496"/>
      <c r="B2754" s="480"/>
      <c r="C2754" s="524"/>
      <c r="D2754" s="518"/>
      <c r="E2754" s="480"/>
      <c r="F2754" s="480"/>
      <c r="G2754" s="480"/>
      <c r="H2754" s="480"/>
      <c r="I2754" s="38" t="s">
        <v>594</v>
      </c>
      <c r="J2754" s="496"/>
      <c r="K2754" s="63" t="s">
        <v>119</v>
      </c>
      <c r="L2754" s="36">
        <f t="shared" ref="L2754" si="1394">L2755</f>
        <v>0</v>
      </c>
      <c r="M2754" s="36">
        <f t="shared" ref="M2754:N2754" si="1395">M2755</f>
        <v>0</v>
      </c>
      <c r="N2754" s="36">
        <f t="shared" si="1395"/>
        <v>0</v>
      </c>
      <c r="O2754" s="36">
        <f t="shared" ref="O2754" si="1396">O2755</f>
        <v>300</v>
      </c>
      <c r="P2754" s="36"/>
      <c r="Q2754" s="36">
        <f t="shared" si="1370"/>
        <v>300</v>
      </c>
      <c r="R2754" s="225"/>
    </row>
    <row r="2755" spans="1:25" s="5" customFormat="1" ht="38.25">
      <c r="A2755" s="496"/>
      <c r="B2755" s="480"/>
      <c r="C2755" s="524"/>
      <c r="D2755" s="518"/>
      <c r="E2755" s="480"/>
      <c r="F2755" s="480"/>
      <c r="G2755" s="480"/>
      <c r="H2755" s="480"/>
      <c r="I2755" s="40" t="s">
        <v>595</v>
      </c>
      <c r="J2755" s="496"/>
      <c r="K2755" s="62" t="s">
        <v>48</v>
      </c>
      <c r="L2755" s="35">
        <v>0</v>
      </c>
      <c r="M2755" s="35">
        <v>0</v>
      </c>
      <c r="N2755" s="35">
        <v>0</v>
      </c>
      <c r="O2755" s="35">
        <v>300</v>
      </c>
      <c r="P2755" s="35"/>
      <c r="Q2755" s="36">
        <f t="shared" si="1370"/>
        <v>300</v>
      </c>
      <c r="R2755" s="225"/>
    </row>
    <row r="2756" spans="1:25" s="5" customFormat="1" ht="25.5">
      <c r="A2756" s="496"/>
      <c r="B2756" s="480"/>
      <c r="C2756" s="524"/>
      <c r="D2756" s="518"/>
      <c r="E2756" s="480"/>
      <c r="F2756" s="480"/>
      <c r="G2756" s="480"/>
      <c r="H2756" s="480"/>
      <c r="I2756" s="38" t="s">
        <v>147</v>
      </c>
      <c r="J2756" s="496"/>
      <c r="K2756" s="63" t="s">
        <v>120</v>
      </c>
      <c r="L2756" s="68">
        <f>L2757+L2758</f>
        <v>0</v>
      </c>
      <c r="M2756" s="68">
        <f t="shared" ref="M2756:O2756" si="1397">M2757+M2758</f>
        <v>0</v>
      </c>
      <c r="N2756" s="68">
        <f t="shared" si="1397"/>
        <v>0</v>
      </c>
      <c r="O2756" s="68">
        <f t="shared" si="1397"/>
        <v>304.16499999999996</v>
      </c>
      <c r="P2756" s="68"/>
      <c r="Q2756" s="36">
        <f t="shared" si="1370"/>
        <v>304.16499999999996</v>
      </c>
      <c r="R2756" s="225"/>
    </row>
    <row r="2757" spans="1:25" s="5" customFormat="1" ht="25.5">
      <c r="A2757" s="496"/>
      <c r="B2757" s="480"/>
      <c r="C2757" s="524"/>
      <c r="D2757" s="518"/>
      <c r="E2757" s="480"/>
      <c r="F2757" s="480"/>
      <c r="G2757" s="480"/>
      <c r="H2757" s="480"/>
      <c r="I2757" s="46" t="s">
        <v>114</v>
      </c>
      <c r="J2757" s="496"/>
      <c r="K2757" s="62" t="s">
        <v>11</v>
      </c>
      <c r="L2757" s="35">
        <v>0</v>
      </c>
      <c r="M2757" s="35">
        <v>0</v>
      </c>
      <c r="N2757" s="35">
        <v>0</v>
      </c>
      <c r="O2757" s="35">
        <v>78.856999999999999</v>
      </c>
      <c r="P2757" s="35"/>
      <c r="Q2757" s="36">
        <f t="shared" si="1370"/>
        <v>78.856999999999999</v>
      </c>
      <c r="R2757" s="225"/>
      <c r="S2757" s="18"/>
      <c r="T2757" s="18"/>
      <c r="U2757" s="18"/>
    </row>
    <row r="2758" spans="1:25" s="5" customFormat="1" ht="25.5">
      <c r="A2758" s="498"/>
      <c r="B2758" s="481"/>
      <c r="C2758" s="525"/>
      <c r="D2758" s="526"/>
      <c r="E2758" s="481"/>
      <c r="F2758" s="481"/>
      <c r="G2758" s="481"/>
      <c r="H2758" s="481"/>
      <c r="I2758" s="40" t="s">
        <v>29</v>
      </c>
      <c r="J2758" s="496"/>
      <c r="K2758" s="61" t="s">
        <v>35</v>
      </c>
      <c r="L2758" s="35">
        <v>0</v>
      </c>
      <c r="M2758" s="35">
        <v>0</v>
      </c>
      <c r="N2758" s="195">
        <v>0</v>
      </c>
      <c r="O2758" s="35">
        <v>225.30799999999999</v>
      </c>
      <c r="P2758" s="35"/>
      <c r="Q2758" s="36">
        <f t="shared" si="1370"/>
        <v>225.30799999999999</v>
      </c>
      <c r="R2758" s="219"/>
      <c r="S2758" s="4"/>
      <c r="T2758" s="4"/>
      <c r="U2758" s="4"/>
    </row>
    <row r="2759" spans="1:25" s="19" customFormat="1" ht="38.25" customHeight="1">
      <c r="A2759" s="260"/>
      <c r="B2759" s="261" t="s">
        <v>175</v>
      </c>
      <c r="C2759" s="261"/>
      <c r="D2759" s="261"/>
      <c r="E2759" s="261">
        <v>3</v>
      </c>
      <c r="F2759" s="262"/>
      <c r="G2759" s="262"/>
      <c r="H2759" s="262"/>
      <c r="I2759" s="263"/>
      <c r="J2759" s="264"/>
      <c r="K2759" s="265"/>
      <c r="L2759" s="266">
        <f>L2141+L2329+L2243</f>
        <v>0</v>
      </c>
      <c r="M2759" s="266">
        <f>M2141+M2329+M2243</f>
        <v>0</v>
      </c>
      <c r="N2759" s="266">
        <f>N2141+N2329+N2243</f>
        <v>8456.0763999999999</v>
      </c>
      <c r="O2759" s="266">
        <f>O2141+O2329+O2243</f>
        <v>31171.646099999998</v>
      </c>
      <c r="P2759" s="266"/>
      <c r="Q2759" s="266">
        <f>O2759+N2759+M2759+L2759</f>
        <v>39627.722499999996</v>
      </c>
      <c r="R2759" s="267">
        <v>3</v>
      </c>
      <c r="S2759" s="2"/>
      <c r="T2759" s="2"/>
      <c r="U2759" s="2"/>
      <c r="V2759" s="18"/>
      <c r="W2759" s="18"/>
      <c r="X2759" s="18"/>
    </row>
    <row r="2760" spans="1:25" s="3" customFormat="1" ht="15">
      <c r="A2760" s="299"/>
      <c r="B2760" s="300" t="s">
        <v>174</v>
      </c>
      <c r="C2760" s="527" t="s">
        <v>661</v>
      </c>
      <c r="D2760" s="528"/>
      <c r="E2760" s="528"/>
      <c r="F2760" s="528"/>
      <c r="G2760" s="528"/>
      <c r="H2760" s="528"/>
      <c r="I2760" s="529"/>
      <c r="J2760" s="301"/>
      <c r="K2760" s="302"/>
      <c r="L2760" s="303">
        <f>L576+L1603+L2139+L2759</f>
        <v>0</v>
      </c>
      <c r="M2760" s="303">
        <f>M576+M1603+M2139+M2759</f>
        <v>12332.234700000001</v>
      </c>
      <c r="N2760" s="303">
        <f>N576+N1603+N2139+N2759</f>
        <v>126534.99820000002</v>
      </c>
      <c r="O2760" s="303">
        <f>O576+O1603+O2139+O2759</f>
        <v>185063.16149999999</v>
      </c>
      <c r="P2760" s="303"/>
      <c r="Q2760" s="303">
        <f>Q576+Q1603+Q2139+Q2759</f>
        <v>323930.39439999993</v>
      </c>
      <c r="R2760" s="304"/>
      <c r="S2760" s="2"/>
      <c r="T2760" s="2"/>
      <c r="U2760" s="2"/>
      <c r="V2760" s="4"/>
      <c r="W2760" s="4"/>
      <c r="X2760" s="4"/>
      <c r="Y2760" s="4"/>
    </row>
  </sheetData>
  <mergeCells count="717">
    <mergeCell ref="H1056:H1061"/>
    <mergeCell ref="J1056:J1061"/>
    <mergeCell ref="D1056:D1061"/>
    <mergeCell ref="B1394:B1407"/>
    <mergeCell ref="B1460:B1463"/>
    <mergeCell ref="B1439:B1443"/>
    <mergeCell ref="J1177:J1190"/>
    <mergeCell ref="J1191:J1201"/>
    <mergeCell ref="B1063:B1068"/>
    <mergeCell ref="F1063:F1168"/>
    <mergeCell ref="G1063:G1168"/>
    <mergeCell ref="H1063:H1168"/>
    <mergeCell ref="D1063:D1168"/>
    <mergeCell ref="C1063:C1168"/>
    <mergeCell ref="B1159:B1162"/>
    <mergeCell ref="B1163:B1168"/>
    <mergeCell ref="E1074:E1168"/>
    <mergeCell ref="B1143:B1148"/>
    <mergeCell ref="B1149:B1154"/>
    <mergeCell ref="B1155:B1158"/>
    <mergeCell ref="B1717:B1724"/>
    <mergeCell ref="B1725:B1732"/>
    <mergeCell ref="B1733:B1740"/>
    <mergeCell ref="B1741:B1748"/>
    <mergeCell ref="B1749:B1756"/>
    <mergeCell ref="C1056:C1061"/>
    <mergeCell ref="E1056:E1061"/>
    <mergeCell ref="F1056:F1061"/>
    <mergeCell ref="G1056:G1061"/>
    <mergeCell ref="E1608:E1623"/>
    <mergeCell ref="F1608:F1623"/>
    <mergeCell ref="G1608:G1623"/>
    <mergeCell ref="H1608:H1623"/>
    <mergeCell ref="J1206:J1221"/>
    <mergeCell ref="A1377:A1393"/>
    <mergeCell ref="B1377:B1393"/>
    <mergeCell ref="A1394:A1407"/>
    <mergeCell ref="B1446:B1452"/>
    <mergeCell ref="J1446:J1452"/>
    <mergeCell ref="A1453:A1459"/>
    <mergeCell ref="B1453:B1459"/>
    <mergeCell ref="J1453:J1459"/>
    <mergeCell ref="A1460:A1463"/>
    <mergeCell ref="J1460:J1463"/>
    <mergeCell ref="A1494:A1497"/>
    <mergeCell ref="B1494:B1497"/>
    <mergeCell ref="J1494:J1497"/>
    <mergeCell ref="A1361:A1376"/>
    <mergeCell ref="B1300:B1315"/>
    <mergeCell ref="A1300:A1315"/>
    <mergeCell ref="B1608:B1623"/>
    <mergeCell ref="A1608:A1623"/>
    <mergeCell ref="J1222:J1249"/>
    <mergeCell ref="C1608:C1623"/>
    <mergeCell ref="A1316:A1328"/>
    <mergeCell ref="A1064:A1068"/>
    <mergeCell ref="A1254:A1269"/>
    <mergeCell ref="B1285:B1299"/>
    <mergeCell ref="A1285:A1299"/>
    <mergeCell ref="B1329:B1344"/>
    <mergeCell ref="A1329:A1344"/>
    <mergeCell ref="B1345:B1360"/>
    <mergeCell ref="A1345:A1360"/>
    <mergeCell ref="A1191:A1205"/>
    <mergeCell ref="A1222:A1237"/>
    <mergeCell ref="A1238:A1253"/>
    <mergeCell ref="A1466:A1478"/>
    <mergeCell ref="B1466:B1478"/>
    <mergeCell ref="A1170:A1176"/>
    <mergeCell ref="A1604:R1604"/>
    <mergeCell ref="A1270:A1284"/>
    <mergeCell ref="J1609:J1619"/>
    <mergeCell ref="A1410:A1433"/>
    <mergeCell ref="B1410:B1438"/>
    <mergeCell ref="J1410:J1433"/>
    <mergeCell ref="A1439:A1443"/>
    <mergeCell ref="D1608:D1623"/>
    <mergeCell ref="J10:J17"/>
    <mergeCell ref="A20:A35"/>
    <mergeCell ref="J20:J35"/>
    <mergeCell ref="A37:A44"/>
    <mergeCell ref="A577:R577"/>
    <mergeCell ref="J1064:J1163"/>
    <mergeCell ref="D579:D1054"/>
    <mergeCell ref="E579:E1054"/>
    <mergeCell ref="F579:F1054"/>
    <mergeCell ref="G579:G1054"/>
    <mergeCell ref="H579:H1054"/>
    <mergeCell ref="J579:J586"/>
    <mergeCell ref="J587:J603"/>
    <mergeCell ref="J604:J625"/>
    <mergeCell ref="J626:J644"/>
    <mergeCell ref="J645:J667"/>
    <mergeCell ref="J668:J686"/>
    <mergeCell ref="J687:J710"/>
    <mergeCell ref="J711:J728"/>
    <mergeCell ref="H485:H575"/>
    <mergeCell ref="E1064:E1067"/>
    <mergeCell ref="J729:J748"/>
    <mergeCell ref="B530:B533"/>
    <mergeCell ref="A10:A17"/>
    <mergeCell ref="B10:B17"/>
    <mergeCell ref="C10:C365"/>
    <mergeCell ref="D10:D365"/>
    <mergeCell ref="E10:E365"/>
    <mergeCell ref="F10:F365"/>
    <mergeCell ref="G10:G365"/>
    <mergeCell ref="H10:H365"/>
    <mergeCell ref="B485:B529"/>
    <mergeCell ref="A485:A529"/>
    <mergeCell ref="B20:B36"/>
    <mergeCell ref="B181:B190"/>
    <mergeCell ref="B191:B192"/>
    <mergeCell ref="B203:B209"/>
    <mergeCell ref="B210:B225"/>
    <mergeCell ref="C485:C575"/>
    <mergeCell ref="D485:D575"/>
    <mergeCell ref="E485:E575"/>
    <mergeCell ref="F485:F575"/>
    <mergeCell ref="G485:G575"/>
    <mergeCell ref="B37:B44"/>
    <mergeCell ref="A71:A78"/>
    <mergeCell ref="B71:B78"/>
    <mergeCell ref="A107:A114"/>
    <mergeCell ref="A270:A296"/>
    <mergeCell ref="P6:P7"/>
    <mergeCell ref="A1725:A1730"/>
    <mergeCell ref="M6:M7"/>
    <mergeCell ref="N6:N7"/>
    <mergeCell ref="O6:O7"/>
    <mergeCell ref="A530:A533"/>
    <mergeCell ref="J1677:J1682"/>
    <mergeCell ref="J1685:J1690"/>
    <mergeCell ref="J1693:J1698"/>
    <mergeCell ref="A1685:A1690"/>
    <mergeCell ref="A1693:A1698"/>
    <mergeCell ref="A1661:A1666"/>
    <mergeCell ref="A1669:A1674"/>
    <mergeCell ref="A1677:A1682"/>
    <mergeCell ref="B107:B114"/>
    <mergeCell ref="A141:A148"/>
    <mergeCell ref="A149:A167"/>
    <mergeCell ref="B149:B177"/>
    <mergeCell ref="J1701:J1706"/>
    <mergeCell ref="J1709:J1714"/>
    <mergeCell ref="A1709:A1714"/>
    <mergeCell ref="J1725:J1730"/>
    <mergeCell ref="J1717:J1722"/>
    <mergeCell ref="H1625:H1786"/>
    <mergeCell ref="J1829:J1839"/>
    <mergeCell ref="B1794:B1807"/>
    <mergeCell ref="A1794:A1807"/>
    <mergeCell ref="J1788:J1793"/>
    <mergeCell ref="J1794:J1806"/>
    <mergeCell ref="Q6:Q7"/>
    <mergeCell ref="L1:R1"/>
    <mergeCell ref="L2:R2"/>
    <mergeCell ref="A3:Q3"/>
    <mergeCell ref="A5:A7"/>
    <mergeCell ref="B5:B7"/>
    <mergeCell ref="C5:C7"/>
    <mergeCell ref="D5:D7"/>
    <mergeCell ref="E5:E7"/>
    <mergeCell ref="F5:H5"/>
    <mergeCell ref="I5:Q5"/>
    <mergeCell ref="R5:R7"/>
    <mergeCell ref="F6:F7"/>
    <mergeCell ref="G6:G7"/>
    <mergeCell ref="H6:H7"/>
    <mergeCell ref="I6:I7"/>
    <mergeCell ref="J6:J7"/>
    <mergeCell ref="K6:K7"/>
    <mergeCell ref="L6:L7"/>
    <mergeCell ref="J1874:J1883"/>
    <mergeCell ref="A1625:A1636"/>
    <mergeCell ref="B1625:B1636"/>
    <mergeCell ref="J1625:J1636"/>
    <mergeCell ref="J1637:J1642"/>
    <mergeCell ref="J1645:J1650"/>
    <mergeCell ref="J1653:J1658"/>
    <mergeCell ref="J1661:J1666"/>
    <mergeCell ref="J1669:J1674"/>
    <mergeCell ref="B1808:B1817"/>
    <mergeCell ref="A1773:A1778"/>
    <mergeCell ref="A1637:A1642"/>
    <mergeCell ref="A1645:A1650"/>
    <mergeCell ref="A1653:A1658"/>
    <mergeCell ref="J1808:J1817"/>
    <mergeCell ref="J1862:J1873"/>
    <mergeCell ref="A1874:A1884"/>
    <mergeCell ref="A1808:A1817"/>
    <mergeCell ref="C1625:C1786"/>
    <mergeCell ref="D1625:D1786"/>
    <mergeCell ref="E1625:E1786"/>
    <mergeCell ref="F1625:F1786"/>
    <mergeCell ref="G1625:G1786"/>
    <mergeCell ref="A1788:A1793"/>
    <mergeCell ref="B1874:B1884"/>
    <mergeCell ref="B1885:B1895"/>
    <mergeCell ref="A1940:A1951"/>
    <mergeCell ref="A1952:A1984"/>
    <mergeCell ref="A2003:A2006"/>
    <mergeCell ref="A1907:A1917"/>
    <mergeCell ref="B1907:B1917"/>
    <mergeCell ref="A1885:A1895"/>
    <mergeCell ref="A1929:A1939"/>
    <mergeCell ref="B1788:B1793"/>
    <mergeCell ref="A1862:A1873"/>
    <mergeCell ref="B1862:B1873"/>
    <mergeCell ref="B1781:B1786"/>
    <mergeCell ref="B1818:B1828"/>
    <mergeCell ref="A1818:A1828"/>
    <mergeCell ref="A1829:A1839"/>
    <mergeCell ref="B1829:B1839"/>
    <mergeCell ref="B1637:B1644"/>
    <mergeCell ref="B1645:B1652"/>
    <mergeCell ref="B1653:B1660"/>
    <mergeCell ref="B1661:B1668"/>
    <mergeCell ref="B1669:B1676"/>
    <mergeCell ref="B1677:B1684"/>
    <mergeCell ref="A1717:A1722"/>
    <mergeCell ref="A1701:A1706"/>
    <mergeCell ref="A1781:A1786"/>
    <mergeCell ref="B1757:B1764"/>
    <mergeCell ref="B1765:B1772"/>
    <mergeCell ref="B1773:B1780"/>
    <mergeCell ref="B1685:B1692"/>
    <mergeCell ref="B1693:B1700"/>
    <mergeCell ref="B1701:B1708"/>
    <mergeCell ref="B1709:B1716"/>
    <mergeCell ref="J2244:J2328"/>
    <mergeCell ref="J2090:J2092"/>
    <mergeCell ref="B2229:B2231"/>
    <mergeCell ref="B2234:B2236"/>
    <mergeCell ref="A1840:A1850"/>
    <mergeCell ref="B1840:B1850"/>
    <mergeCell ref="J1840:J1850"/>
    <mergeCell ref="A1851:A1861"/>
    <mergeCell ref="B1851:B1861"/>
    <mergeCell ref="J1851:J1861"/>
    <mergeCell ref="E1788:E2138"/>
    <mergeCell ref="A2041:A2089"/>
    <mergeCell ref="B2041:B2089"/>
    <mergeCell ref="A2007:A2019"/>
    <mergeCell ref="B2007:B2019"/>
    <mergeCell ref="J2007:J2019"/>
    <mergeCell ref="A2027:A2030"/>
    <mergeCell ref="B2027:B2030"/>
    <mergeCell ref="J2027:J2030"/>
    <mergeCell ref="A2031:A2033"/>
    <mergeCell ref="B2031:B2033"/>
    <mergeCell ref="J2031:J2033"/>
    <mergeCell ref="A2020:A2026"/>
    <mergeCell ref="B2020:B2026"/>
    <mergeCell ref="A2257:A2260"/>
    <mergeCell ref="A2263:A2266"/>
    <mergeCell ref="B2171:B2173"/>
    <mergeCell ref="A2171:A2173"/>
    <mergeCell ref="B2183:B2185"/>
    <mergeCell ref="B2204:B2207"/>
    <mergeCell ref="B2208:B2210"/>
    <mergeCell ref="B2211:B2213"/>
    <mergeCell ref="B2237:B2242"/>
    <mergeCell ref="B2217:B2220"/>
    <mergeCell ref="B2221:B2223"/>
    <mergeCell ref="B2174:B2176"/>
    <mergeCell ref="B2177:B2179"/>
    <mergeCell ref="B2180:B2182"/>
    <mergeCell ref="A2140:R2140"/>
    <mergeCell ref="A2142:A2162"/>
    <mergeCell ref="B2142:B2162"/>
    <mergeCell ref="J2142:J2237"/>
    <mergeCell ref="A2134:A2136"/>
    <mergeCell ref="B2134:B2136"/>
    <mergeCell ref="J2134:J2136"/>
    <mergeCell ref="J2104:J2132"/>
    <mergeCell ref="B2224:B2228"/>
    <mergeCell ref="B2163:B2166"/>
    <mergeCell ref="A2163:A2166"/>
    <mergeCell ref="B2167:B2170"/>
    <mergeCell ref="A2167:A2170"/>
    <mergeCell ref="J2003:J2006"/>
    <mergeCell ref="J1885:J1895"/>
    <mergeCell ref="A1896:A1906"/>
    <mergeCell ref="B1896:B1906"/>
    <mergeCell ref="J1896:J1906"/>
    <mergeCell ref="B2104:B2133"/>
    <mergeCell ref="A2090:A2092"/>
    <mergeCell ref="B2090:B2092"/>
    <mergeCell ref="A2093:A2103"/>
    <mergeCell ref="B2093:B2103"/>
    <mergeCell ref="J1907:J1917"/>
    <mergeCell ref="J1918:J1928"/>
    <mergeCell ref="A1918:A1928"/>
    <mergeCell ref="B1918:B1928"/>
    <mergeCell ref="A1985:A1988"/>
    <mergeCell ref="B1985:B1988"/>
    <mergeCell ref="J1929:J1939"/>
    <mergeCell ref="B1940:B1951"/>
    <mergeCell ref="J1940:J1951"/>
    <mergeCell ref="B1952:B1984"/>
    <mergeCell ref="J1985:J1988"/>
    <mergeCell ref="B1929:B1939"/>
    <mergeCell ref="J2041:J2089"/>
    <mergeCell ref="B2214:B2216"/>
    <mergeCell ref="J2020:J2026"/>
    <mergeCell ref="J1952:J1984"/>
    <mergeCell ref="J2093:J2103"/>
    <mergeCell ref="C2142:C2237"/>
    <mergeCell ref="D2142:D2237"/>
    <mergeCell ref="E2142:E2237"/>
    <mergeCell ref="F2142:F2237"/>
    <mergeCell ref="G2142:G2237"/>
    <mergeCell ref="B2186:B2188"/>
    <mergeCell ref="B2189:B2191"/>
    <mergeCell ref="B2192:B2194"/>
    <mergeCell ref="B2195:B2197"/>
    <mergeCell ref="B2198:B2200"/>
    <mergeCell ref="B2201:B2203"/>
    <mergeCell ref="H2142:H2237"/>
    <mergeCell ref="B2003:B2006"/>
    <mergeCell ref="G2244:G2328"/>
    <mergeCell ref="A2330:A2335"/>
    <mergeCell ref="B2330:B2335"/>
    <mergeCell ref="H2244:H2328"/>
    <mergeCell ref="A2319:A2322"/>
    <mergeCell ref="B2325:B2328"/>
    <mergeCell ref="A2325:A2328"/>
    <mergeCell ref="F2244:F2328"/>
    <mergeCell ref="C2244:C2328"/>
    <mergeCell ref="D2244:D2328"/>
    <mergeCell ref="E2244:E2328"/>
    <mergeCell ref="A2309:A2312"/>
    <mergeCell ref="A2269:A2272"/>
    <mergeCell ref="A2275:A2278"/>
    <mergeCell ref="B2293:B2296"/>
    <mergeCell ref="A2293:A2296"/>
    <mergeCell ref="A2297:A2300"/>
    <mergeCell ref="A2303:A2306"/>
    <mergeCell ref="A2315:A2318"/>
    <mergeCell ref="B2315:B2318"/>
    <mergeCell ref="B2244:B2256"/>
    <mergeCell ref="A2244:A2256"/>
    <mergeCell ref="A2281:A2284"/>
    <mergeCell ref="A2287:A2290"/>
    <mergeCell ref="A2410:A2429"/>
    <mergeCell ref="B2410:B2429"/>
    <mergeCell ref="J2410:J2429"/>
    <mergeCell ref="K2038:Q2040"/>
    <mergeCell ref="A2104:A2133"/>
    <mergeCell ref="F1788:F2138"/>
    <mergeCell ref="G1788:G2138"/>
    <mergeCell ref="H1788:H2138"/>
    <mergeCell ref="I2137:I2138"/>
    <mergeCell ref="K2137:Q2138"/>
    <mergeCell ref="C1788:C2138"/>
    <mergeCell ref="D1788:D2138"/>
    <mergeCell ref="A2034:A2036"/>
    <mergeCell ref="B2034:B2036"/>
    <mergeCell ref="J2034:J2036"/>
    <mergeCell ref="A2038:A2040"/>
    <mergeCell ref="B2038:B2040"/>
    <mergeCell ref="I2038:I2040"/>
    <mergeCell ref="A1989:A1994"/>
    <mergeCell ref="B1989:B1994"/>
    <mergeCell ref="J1989:J1994"/>
    <mergeCell ref="A1995:A2002"/>
    <mergeCell ref="B1995:B2002"/>
    <mergeCell ref="J1995:J2002"/>
    <mergeCell ref="A2352:A2369"/>
    <mergeCell ref="B2352:B2369"/>
    <mergeCell ref="A2336:A2351"/>
    <mergeCell ref="B2336:B2351"/>
    <mergeCell ref="A2370:A2389"/>
    <mergeCell ref="B2370:B2389"/>
    <mergeCell ref="J2370:J2386"/>
    <mergeCell ref="A2390:A2409"/>
    <mergeCell ref="B2390:B2409"/>
    <mergeCell ref="J2390:J2409"/>
    <mergeCell ref="B2736:B2758"/>
    <mergeCell ref="A2736:A2758"/>
    <mergeCell ref="A2697:A2727"/>
    <mergeCell ref="B2697:B2727"/>
    <mergeCell ref="J2697:J2727"/>
    <mergeCell ref="A2728:A2735"/>
    <mergeCell ref="B2728:B2735"/>
    <mergeCell ref="J2728:J2735"/>
    <mergeCell ref="A2688:A2693"/>
    <mergeCell ref="B2688:B2693"/>
    <mergeCell ref="J2689:J2693"/>
    <mergeCell ref="J2737:J2758"/>
    <mergeCell ref="A2562:A2578"/>
    <mergeCell ref="B2562:B2578"/>
    <mergeCell ref="J2562:J2578"/>
    <mergeCell ref="A2579:A2595"/>
    <mergeCell ref="B2579:B2595"/>
    <mergeCell ref="J2579:J2595"/>
    <mergeCell ref="A2545:A2561"/>
    <mergeCell ref="B2545:B2561"/>
    <mergeCell ref="J2546:J2561"/>
    <mergeCell ref="A2527:A2544"/>
    <mergeCell ref="B2527:B2544"/>
    <mergeCell ref="J2527:J2544"/>
    <mergeCell ref="J2487:J2505"/>
    <mergeCell ref="A2506:A2526"/>
    <mergeCell ref="B2506:B2526"/>
    <mergeCell ref="J2506:J2526"/>
    <mergeCell ref="A2430:A2449"/>
    <mergeCell ref="B2430:B2449"/>
    <mergeCell ref="A2450:A2468"/>
    <mergeCell ref="B2450:B2468"/>
    <mergeCell ref="J2450:J2468"/>
    <mergeCell ref="J2469:J2485"/>
    <mergeCell ref="A2486:A2505"/>
    <mergeCell ref="B2486:B2505"/>
    <mergeCell ref="A2469:A2485"/>
    <mergeCell ref="B2469:B2485"/>
    <mergeCell ref="A2617:A2632"/>
    <mergeCell ref="B2617:B2632"/>
    <mergeCell ref="J2617:J2632"/>
    <mergeCell ref="A2596:A2602"/>
    <mergeCell ref="B2596:B2602"/>
    <mergeCell ref="J2596:J2602"/>
    <mergeCell ref="A2603:A2610"/>
    <mergeCell ref="B2603:B2610"/>
    <mergeCell ref="J2603:J2610"/>
    <mergeCell ref="A2611:A2616"/>
    <mergeCell ref="B2611:B2616"/>
    <mergeCell ref="J2611:J2616"/>
    <mergeCell ref="A2633:A2635"/>
    <mergeCell ref="B2633:B2635"/>
    <mergeCell ref="J2633:J2635"/>
    <mergeCell ref="A2636:A2638"/>
    <mergeCell ref="B2636:B2638"/>
    <mergeCell ref="J2636:J2638"/>
    <mergeCell ref="A2641:A2687"/>
    <mergeCell ref="B2641:B2687"/>
    <mergeCell ref="J2642:J2687"/>
    <mergeCell ref="K2695:Q2695"/>
    <mergeCell ref="K2696:Q2696"/>
    <mergeCell ref="C2330:C2758"/>
    <mergeCell ref="D2330:D2758"/>
    <mergeCell ref="E2330:E2758"/>
    <mergeCell ref="F2330:F2758"/>
    <mergeCell ref="G2330:G2758"/>
    <mergeCell ref="H2330:H2758"/>
    <mergeCell ref="C2760:I2760"/>
    <mergeCell ref="J2430:J2449"/>
    <mergeCell ref="J2352:J2369"/>
    <mergeCell ref="J2330:J2335"/>
    <mergeCell ref="J2336:J2351"/>
    <mergeCell ref="J1765:J1770"/>
    <mergeCell ref="A1765:A1770"/>
    <mergeCell ref="J1773:J1778"/>
    <mergeCell ref="J1781:J1786"/>
    <mergeCell ref="J1733:J1738"/>
    <mergeCell ref="J1741:J1746"/>
    <mergeCell ref="A1749:A1754"/>
    <mergeCell ref="A1757:A1762"/>
    <mergeCell ref="J1749:J1754"/>
    <mergeCell ref="A1733:A1738"/>
    <mergeCell ref="J1757:J1762"/>
    <mergeCell ref="A1741:A1746"/>
    <mergeCell ref="B1596:B1597"/>
    <mergeCell ref="J1596:J1597"/>
    <mergeCell ref="A1498:A1526"/>
    <mergeCell ref="B1498:B1526"/>
    <mergeCell ref="A1527:A1533"/>
    <mergeCell ref="B1527:B1533"/>
    <mergeCell ref="J1527:J1533"/>
    <mergeCell ref="G1170:G1602"/>
    <mergeCell ref="H1170:H1602"/>
    <mergeCell ref="J1170:J1176"/>
    <mergeCell ref="A1177:A1190"/>
    <mergeCell ref="B1177:B1190"/>
    <mergeCell ref="B1170:B1176"/>
    <mergeCell ref="C1170:C1602"/>
    <mergeCell ref="B1270:B1284"/>
    <mergeCell ref="B1316:B1328"/>
    <mergeCell ref="B1191:B1205"/>
    <mergeCell ref="B1206:B1221"/>
    <mergeCell ref="B1222:B1237"/>
    <mergeCell ref="B1238:B1253"/>
    <mergeCell ref="B1254:B1269"/>
    <mergeCell ref="B1361:B1376"/>
    <mergeCell ref="B1489:B1492"/>
    <mergeCell ref="A1206:A1219"/>
    <mergeCell ref="A1446:A1452"/>
    <mergeCell ref="J1466:J1477"/>
    <mergeCell ref="A1483:A1487"/>
    <mergeCell ref="B1483:B1487"/>
    <mergeCell ref="J1483:J1487"/>
    <mergeCell ref="J1254:J1264"/>
    <mergeCell ref="J1439:J1443"/>
    <mergeCell ref="D1170:D1602"/>
    <mergeCell ref="E1170:E1602"/>
    <mergeCell ref="F1170:F1602"/>
    <mergeCell ref="A1489:A1492"/>
    <mergeCell ref="J1489:J1492"/>
    <mergeCell ref="A1598:A1602"/>
    <mergeCell ref="B1598:B1602"/>
    <mergeCell ref="J1598:J1602"/>
    <mergeCell ref="J1498:J1526"/>
    <mergeCell ref="A1534:A1561"/>
    <mergeCell ref="B1534:B1561"/>
    <mergeCell ref="J1534:J1561"/>
    <mergeCell ref="A1562:A1593"/>
    <mergeCell ref="B1562:B1593"/>
    <mergeCell ref="J1562:J1593"/>
    <mergeCell ref="A1596:A1597"/>
    <mergeCell ref="J37:J44"/>
    <mergeCell ref="A45:A52"/>
    <mergeCell ref="B45:B52"/>
    <mergeCell ref="J45:J52"/>
    <mergeCell ref="A53:A62"/>
    <mergeCell ref="B53:B62"/>
    <mergeCell ref="J53:J62"/>
    <mergeCell ref="A63:A70"/>
    <mergeCell ref="B63:B70"/>
    <mergeCell ref="J63:J70"/>
    <mergeCell ref="J71:J78"/>
    <mergeCell ref="A79:A86"/>
    <mergeCell ref="B79:B86"/>
    <mergeCell ref="J79:J86"/>
    <mergeCell ref="A87:A94"/>
    <mergeCell ref="B87:B94"/>
    <mergeCell ref="J87:J94"/>
    <mergeCell ref="A95:A106"/>
    <mergeCell ref="B95:B106"/>
    <mergeCell ref="J95:J106"/>
    <mergeCell ref="J107:J114"/>
    <mergeCell ref="A115:A122"/>
    <mergeCell ref="B115:B122"/>
    <mergeCell ref="J115:J122"/>
    <mergeCell ref="A123:A130"/>
    <mergeCell ref="B123:B130"/>
    <mergeCell ref="J123:J130"/>
    <mergeCell ref="A131:A140"/>
    <mergeCell ref="B131:B140"/>
    <mergeCell ref="J131:J140"/>
    <mergeCell ref="J141:J148"/>
    <mergeCell ref="J149:J177"/>
    <mergeCell ref="B141:B148"/>
    <mergeCell ref="J178:J180"/>
    <mergeCell ref="A181:A188"/>
    <mergeCell ref="J181:J188"/>
    <mergeCell ref="A193:A202"/>
    <mergeCell ref="B193:B202"/>
    <mergeCell ref="J193:J202"/>
    <mergeCell ref="J203:J205"/>
    <mergeCell ref="A210:A223"/>
    <mergeCell ref="I226:I227"/>
    <mergeCell ref="A178:A180"/>
    <mergeCell ref="B178:B180"/>
    <mergeCell ref="A203:A207"/>
    <mergeCell ref="J228:J235"/>
    <mergeCell ref="A236:A240"/>
    <mergeCell ref="B236:B240"/>
    <mergeCell ref="J236:J240"/>
    <mergeCell ref="J210:J225"/>
    <mergeCell ref="J243:J246"/>
    <mergeCell ref="A247:A256"/>
    <mergeCell ref="B247:B256"/>
    <mergeCell ref="J247:J256"/>
    <mergeCell ref="A243:A246"/>
    <mergeCell ref="B243:B246"/>
    <mergeCell ref="A228:A235"/>
    <mergeCell ref="B228:B235"/>
    <mergeCell ref="J258:J267"/>
    <mergeCell ref="A258:A269"/>
    <mergeCell ref="B258:B269"/>
    <mergeCell ref="B270:B296"/>
    <mergeCell ref="J270:J297"/>
    <mergeCell ref="J298:J352"/>
    <mergeCell ref="A354:A363"/>
    <mergeCell ref="B354:B363"/>
    <mergeCell ref="J354:J363"/>
    <mergeCell ref="A364:A365"/>
    <mergeCell ref="A298:A352"/>
    <mergeCell ref="B298:B352"/>
    <mergeCell ref="A368:A383"/>
    <mergeCell ref="B368:B383"/>
    <mergeCell ref="C368:C448"/>
    <mergeCell ref="D368:D448"/>
    <mergeCell ref="E368:E448"/>
    <mergeCell ref="F368:F448"/>
    <mergeCell ref="G368:G448"/>
    <mergeCell ref="H368:H448"/>
    <mergeCell ref="J368:J448"/>
    <mergeCell ref="A384:A391"/>
    <mergeCell ref="B384:B391"/>
    <mergeCell ref="A392:A400"/>
    <mergeCell ref="B392:B400"/>
    <mergeCell ref="A401:A410"/>
    <mergeCell ref="B401:B410"/>
    <mergeCell ref="A411:A424"/>
    <mergeCell ref="B411:B424"/>
    <mergeCell ref="A425:A434"/>
    <mergeCell ref="B425:B434"/>
    <mergeCell ref="A435:A448"/>
    <mergeCell ref="B435:B448"/>
    <mergeCell ref="A579:A586"/>
    <mergeCell ref="B579:B586"/>
    <mergeCell ref="C579:C1054"/>
    <mergeCell ref="A587:A603"/>
    <mergeCell ref="B587:B603"/>
    <mergeCell ref="A604:A625"/>
    <mergeCell ref="B604:B625"/>
    <mergeCell ref="A626:A644"/>
    <mergeCell ref="B626:B644"/>
    <mergeCell ref="A645:A667"/>
    <mergeCell ref="B645:B667"/>
    <mergeCell ref="A668:A686"/>
    <mergeCell ref="B668:B686"/>
    <mergeCell ref="A687:A710"/>
    <mergeCell ref="B687:B710"/>
    <mergeCell ref="A711:A728"/>
    <mergeCell ref="B711:B728"/>
    <mergeCell ref="A729:A748"/>
    <mergeCell ref="A844:A850"/>
    <mergeCell ref="B844:B850"/>
    <mergeCell ref="A888:A894"/>
    <mergeCell ref="B889:B894"/>
    <mergeCell ref="A895:A899"/>
    <mergeCell ref="B895:B899"/>
    <mergeCell ref="J749:J769"/>
    <mergeCell ref="A770:A788"/>
    <mergeCell ref="B770:B788"/>
    <mergeCell ref="J770:J789"/>
    <mergeCell ref="B729:B748"/>
    <mergeCell ref="A815:A843"/>
    <mergeCell ref="B815:B843"/>
    <mergeCell ref="J815:J843"/>
    <mergeCell ref="A789:A814"/>
    <mergeCell ref="B789:B814"/>
    <mergeCell ref="J790:J814"/>
    <mergeCell ref="A749:A769"/>
    <mergeCell ref="B749:B769"/>
    <mergeCell ref="J844:J850"/>
    <mergeCell ref="A851:A861"/>
    <mergeCell ref="B851:B861"/>
    <mergeCell ref="J851:J861"/>
    <mergeCell ref="A862:A868"/>
    <mergeCell ref="B862:B868"/>
    <mergeCell ref="J862:J868"/>
    <mergeCell ref="A869:A887"/>
    <mergeCell ref="B869:B887"/>
    <mergeCell ref="J869:J887"/>
    <mergeCell ref="J889:J894"/>
    <mergeCell ref="I890:I894"/>
    <mergeCell ref="K890:K894"/>
    <mergeCell ref="L890:L894"/>
    <mergeCell ref="M890:M894"/>
    <mergeCell ref="N890:N894"/>
    <mergeCell ref="O890:O894"/>
    <mergeCell ref="Q890:Q894"/>
    <mergeCell ref="R890:R894"/>
    <mergeCell ref="J895:J899"/>
    <mergeCell ref="A900:A905"/>
    <mergeCell ref="B900:B905"/>
    <mergeCell ref="J900:J905"/>
    <mergeCell ref="A906:A910"/>
    <mergeCell ref="B906:B910"/>
    <mergeCell ref="J906:J910"/>
    <mergeCell ref="A911:A974"/>
    <mergeCell ref="B911:B974"/>
    <mergeCell ref="J911:J974"/>
    <mergeCell ref="J1010:J1037"/>
    <mergeCell ref="A1039:A1053"/>
    <mergeCell ref="B1039:B1053"/>
    <mergeCell ref="J1039:J1053"/>
    <mergeCell ref="A975:A982"/>
    <mergeCell ref="B975:B982"/>
    <mergeCell ref="J975:J982"/>
    <mergeCell ref="A983:A1001"/>
    <mergeCell ref="B983:B1001"/>
    <mergeCell ref="J983:J1001"/>
    <mergeCell ref="A1002:A1009"/>
    <mergeCell ref="B1002:B1009"/>
    <mergeCell ref="J1002:J1009"/>
    <mergeCell ref="A1010:A1037"/>
    <mergeCell ref="J450:J483"/>
    <mergeCell ref="B2257:B2262"/>
    <mergeCell ref="B2263:B2268"/>
    <mergeCell ref="B2269:B2274"/>
    <mergeCell ref="B2309:B2314"/>
    <mergeCell ref="B2275:B2280"/>
    <mergeCell ref="B2319:B2324"/>
    <mergeCell ref="B2297:B2302"/>
    <mergeCell ref="B2303:B2308"/>
    <mergeCell ref="B2281:B2286"/>
    <mergeCell ref="B2287:B2292"/>
    <mergeCell ref="B1069:B1074"/>
    <mergeCell ref="B1075:B1078"/>
    <mergeCell ref="B1079:B1082"/>
    <mergeCell ref="B1083:B1086"/>
    <mergeCell ref="B1087:B1090"/>
    <mergeCell ref="B450:B483"/>
    <mergeCell ref="C450:C483"/>
    <mergeCell ref="D450:D483"/>
    <mergeCell ref="E450:E483"/>
    <mergeCell ref="F450:F483"/>
    <mergeCell ref="G450:G483"/>
    <mergeCell ref="H450:H483"/>
    <mergeCell ref="B1010:B1037"/>
    <mergeCell ref="B1091:B1094"/>
    <mergeCell ref="B1095:B1098"/>
    <mergeCell ref="B1099:B1102"/>
    <mergeCell ref="B1131:B1134"/>
    <mergeCell ref="B1135:B1138"/>
    <mergeCell ref="B1139:B1142"/>
    <mergeCell ref="B1117:B1120"/>
    <mergeCell ref="B1121:B1124"/>
    <mergeCell ref="B1125:B1130"/>
    <mergeCell ref="B1103:B1106"/>
    <mergeCell ref="B1107:B1112"/>
    <mergeCell ref="B1113:B1116"/>
  </mergeCells>
  <pageMargins left="0.11811023622047245" right="0" top="0" bottom="0" header="0.31496062992125984" footer="0.31496062992125984"/>
  <pageSetup paperSize="9" scale="22" fitToHeight="0" orientation="landscape" r:id="rId1"/>
  <rowBreaks count="23" manualBreakCount="23">
    <brk id="44" max="17" man="1"/>
    <brk id="148" max="17" man="1"/>
    <brk id="190" max="17" man="1"/>
    <brk id="192" max="17" man="1"/>
    <brk id="241" max="17" man="1"/>
    <brk id="269" max="17" man="1"/>
    <brk id="353" max="17" man="1"/>
    <brk id="577" max="17" man="1"/>
    <brk id="625" max="17" man="1"/>
    <brk id="667" max="17" man="1"/>
    <brk id="709" max="17" man="1"/>
    <brk id="748" max="17" man="1"/>
    <brk id="788" max="17" man="1"/>
    <brk id="814" max="17" man="1"/>
    <brk id="843" max="17" man="1"/>
    <brk id="887" max="17" man="1"/>
    <brk id="982" max="17" man="1"/>
    <brk id="1038" max="17" man="1"/>
    <brk id="1586" max="17" man="1"/>
    <brk id="1623" max="17" man="1"/>
    <brk id="1624" max="17" man="1"/>
    <brk id="1716" max="17" man="1"/>
    <brk id="227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1</vt:i4>
      </vt:variant>
      <vt:variant>
        <vt:lpstr>Именованные диапазоны</vt:lpstr>
      </vt:variant>
      <vt:variant>
        <vt:i4>1</vt:i4>
      </vt:variant>
    </vt:vector>
  </HeadingPairs>
  <TitlesOfParts>
    <vt:vector size="3" baseType="lpstr">
      <vt:lpstr>Тізбе</vt:lpstr>
      <vt:lpstr>Диаграмма1</vt:lpstr>
      <vt:lpstr>Тізбе!Область_печати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2025-05-26T09:46:03Z</dcterms:modified>
</cp:coreProperties>
</file>